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akhtanovaa\Desktop\На сайт\Изменения на сайте с 31.03.2023\Текучёва\"/>
    </mc:Choice>
  </mc:AlternateContent>
  <bookViews>
    <workbookView xWindow="0" yWindow="0" windowWidth="28800" windowHeight="11400"/>
  </bookViews>
  <sheets>
    <sheet name="стр.1_3" sheetId="1" r:id="rId1"/>
    <sheet name="Расшифр. прочие" sheetId="3" r:id="rId2"/>
  </sheets>
  <definedNames>
    <definedName name="_xlnm.Print_Titles" localSheetId="1">'Расшифр. прочие'!$4:$5</definedName>
    <definedName name="_xlnm.Print_Titles" localSheetId="0">стр.1_3!$15:$16</definedName>
    <definedName name="_xlnm.Print_Area" localSheetId="1">'Расшифр. прочие'!$A$1:$F$42</definedName>
    <definedName name="_xlnm.Print_Area" localSheetId="0">стр.1_3!$A$1:$DD$75</definedName>
  </definedNames>
  <calcPr calcId="162913" fullCalcOnLoad="1"/>
</workbook>
</file>

<file path=xl/calcChain.xml><?xml version="1.0" encoding="utf-8"?>
<calcChain xmlns="http://schemas.openxmlformats.org/spreadsheetml/2006/main">
  <c r="CD43" i="1" l="1"/>
  <c r="E34" i="3"/>
  <c r="CD46" i="1" s="1"/>
  <c r="CD32" i="1"/>
  <c r="CD20" i="1"/>
  <c r="BT63" i="1"/>
  <c r="BT61" i="1" s="1"/>
  <c r="BT64" i="1" s="1"/>
  <c r="BT62" i="1"/>
  <c r="BT56" i="1"/>
  <c r="CD54" i="1"/>
  <c r="D34" i="3"/>
  <c r="BT46" i="1" s="1"/>
  <c r="BT33" i="1" s="1"/>
  <c r="E7" i="3"/>
  <c r="E6" i="3"/>
  <c r="CD30" i="1" s="1"/>
  <c r="CD27" i="1" s="1"/>
  <c r="CD19" i="1" s="1"/>
  <c r="BT51" i="1"/>
  <c r="CD48" i="1"/>
  <c r="A6" i="3"/>
  <c r="B6" i="3"/>
  <c r="CD61" i="1"/>
  <c r="CD64" i="1"/>
  <c r="CD56" i="1"/>
  <c r="BT59" i="1"/>
  <c r="CD59" i="1"/>
  <c r="D32" i="3"/>
  <c r="CD51" i="1"/>
  <c r="BT20" i="1"/>
  <c r="D7" i="3"/>
  <c r="D6" i="3"/>
  <c r="BT30" i="1" s="1"/>
  <c r="BT27" i="1" s="1"/>
  <c r="CD33" i="1" l="1"/>
  <c r="CD47" i="1" s="1"/>
  <c r="BT19" i="1"/>
  <c r="BT18" i="1" s="1"/>
</calcChain>
</file>

<file path=xl/sharedStrings.xml><?xml version="1.0" encoding="utf-8"?>
<sst xmlns="http://schemas.openxmlformats.org/spreadsheetml/2006/main" count="345" uniqueCount="239">
  <si>
    <t>Показатель</t>
  </si>
  <si>
    <t>план *</t>
  </si>
  <si>
    <t>факт **</t>
  </si>
  <si>
    <t>Примечание ***</t>
  </si>
  <si>
    <t>I</t>
  </si>
  <si>
    <t>тыс. руб.</t>
  </si>
  <si>
    <t>1</t>
  </si>
  <si>
    <t>1.1</t>
  </si>
  <si>
    <t>1.1.1</t>
  </si>
  <si>
    <t>Материальные расходы, всего</t>
  </si>
  <si>
    <t>1.1.2</t>
  </si>
  <si>
    <t>1.1.1.1</t>
  </si>
  <si>
    <t>в том числе на ремонт</t>
  </si>
  <si>
    <t>1.1.1.2</t>
  </si>
  <si>
    <t>1.1.3</t>
  </si>
  <si>
    <t>1.3</t>
  </si>
  <si>
    <t>II</t>
  </si>
  <si>
    <t>III</t>
  </si>
  <si>
    <t>Примечание:</t>
  </si>
  <si>
    <t>на оказание услуг по передаче электрической энергии сетевыми</t>
  </si>
  <si>
    <t>Фонд оплаты труда</t>
  </si>
  <si>
    <t>отчисления на социальные нужды</t>
  </si>
  <si>
    <t>налог на прибыль</t>
  </si>
  <si>
    <t>прочие налоги</t>
  </si>
  <si>
    <t>недополученный по независящим причинам доход (+)/избыток средств, полученный в предыдущем периоде регулирования (-)</t>
  </si>
  <si>
    <t>IV</t>
  </si>
  <si>
    <t>№ п/п</t>
  </si>
  <si>
    <t>к приказу Федеральной службы по тарифам</t>
  </si>
  <si>
    <t>от 24 октября 2014 г. № 1831-э</t>
  </si>
  <si>
    <t>Наименование организации:</t>
  </si>
  <si>
    <t>ИНН:</t>
  </si>
  <si>
    <t>КПП:</t>
  </si>
  <si>
    <t>Долгосрочный период регулирования:</t>
  </si>
  <si>
    <t>-</t>
  </si>
  <si>
    <t xml:space="preserve"> гг.</t>
  </si>
  <si>
    <t>Ед. изм.</t>
  </si>
  <si>
    <t>Структура затрат</t>
  </si>
  <si>
    <t>х</t>
  </si>
  <si>
    <t>1.1.1.3</t>
  </si>
  <si>
    <t>в том числе на работы и услуги производственного характера (в том числе услуги сторонних организаций по содержанию сетей и распределительных устройств)</t>
  </si>
  <si>
    <t>1.1.1.3.1</t>
  </si>
  <si>
    <t>1.1.2.1</t>
  </si>
  <si>
    <t>1.1.3.1</t>
  </si>
  <si>
    <t>в том числе транспортные услуги</t>
  </si>
  <si>
    <t>1.1.3.2</t>
  </si>
  <si>
    <t>в том числе прочие расходы (с расшифровкой)****</t>
  </si>
  <si>
    <t>1.2</t>
  </si>
  <si>
    <t>Неподконтрольные расходы, включенные в НВВ, всего</t>
  </si>
  <si>
    <t>1.2.1</t>
  </si>
  <si>
    <t>1.2.2</t>
  </si>
  <si>
    <t>Расходы на оплату технологического присоединения к сетям смежной сетевой организации</t>
  </si>
  <si>
    <t>1.2.3</t>
  </si>
  <si>
    <t>Плата за аренду имущества</t>
  </si>
  <si>
    <t>1.2.4</t>
  </si>
  <si>
    <t>1.2.5</t>
  </si>
  <si>
    <t>1.2.6</t>
  </si>
  <si>
    <t>1.2.7</t>
  </si>
  <si>
    <t>Расходы сетевой организации, связанные с осуществлением технологического присоединения к электрическим сетям, не включенные в плату за технологическое присоединение</t>
  </si>
  <si>
    <t>Справочно: "Количество льготных технологических присоединений"</t>
  </si>
  <si>
    <t>ед.</t>
  </si>
  <si>
    <t>1.2.8</t>
  </si>
  <si>
    <t>Средства, подлежащие дополнительному учету по результатам вступивших в законную силу решений суда, решений ФСТ России, принятых по итогам рассмотрения разногласий или досудебного урегулирования споров, решения ФСТ России об отмене решения регулирующего органа, принятого им с превышением полномочий (предписания)</t>
  </si>
  <si>
    <t>Справочно: расходы на ремонт, всего (пункт 1.1.1.2 + пункт 1.1.2.1 + пункт 1.1.3.1)</t>
  </si>
  <si>
    <t>Необходимая валовая выручка на оплату технологического расхода (потерь) электроэнергии</t>
  </si>
  <si>
    <t>%</t>
  </si>
  <si>
    <t>Натуральные (количественные) показатели, используемые при определении структуры и объемов затрат на оказание услуг по передаче электрической энергии сетевыми организациями</t>
  </si>
  <si>
    <t>шт.</t>
  </si>
  <si>
    <t>2</t>
  </si>
  <si>
    <t>Трансформаторная мощность подстанций, всего</t>
  </si>
  <si>
    <t>МВа</t>
  </si>
  <si>
    <t>3</t>
  </si>
  <si>
    <t>Количество условных единиц по линиям электропередач, всего</t>
  </si>
  <si>
    <t>у.е.</t>
  </si>
  <si>
    <t>4</t>
  </si>
  <si>
    <t>Количество условных единиц по подстанциям, всего</t>
  </si>
  <si>
    <t>5</t>
  </si>
  <si>
    <t>Длина линий электропередач, всего</t>
  </si>
  <si>
    <t>км</t>
  </si>
  <si>
    <t>6</t>
  </si>
  <si>
    <t>Доля кабельных линий электропередач</t>
  </si>
  <si>
    <t>7</t>
  </si>
  <si>
    <t>Ввод в эксплуатацию новых объектов электросетевого комплекса на конец года</t>
  </si>
  <si>
    <t>7.1</t>
  </si>
  <si>
    <t>в том числе за счет платы за технологическое присоединение</t>
  </si>
  <si>
    <t>8</t>
  </si>
  <si>
    <t>норматив технологического расхода (потерь) электрической энергии, установленный Минэнерго России *****</t>
  </si>
  <si>
    <r>
      <t>_____</t>
    </r>
    <r>
      <rPr>
        <sz val="10"/>
        <rFont val="Times New Roman"/>
        <family val="1"/>
        <charset val="204"/>
      </rPr>
      <t>*</t>
    </r>
    <r>
      <rPr>
        <sz val="10"/>
        <color indexed="9"/>
        <rFont val="Times New Roman"/>
        <family val="1"/>
        <charset val="204"/>
      </rPr>
      <t>_</t>
    </r>
    <r>
      <rPr>
        <sz val="10"/>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&lt;план&gt;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r>
  </si>
  <si>
    <r>
      <t>_____</t>
    </r>
    <r>
      <rPr>
        <sz val="10"/>
        <rFont val="Times New Roman"/>
        <family val="1"/>
        <charset val="204"/>
      </rPr>
      <t>**</t>
    </r>
    <r>
      <rPr>
        <sz val="10"/>
        <color indexed="9"/>
        <rFont val="Times New Roman"/>
        <family val="1"/>
        <charset val="204"/>
      </rPr>
      <t>_</t>
    </r>
    <r>
      <rPr>
        <sz val="10"/>
        <rFont val="Times New Roman"/>
        <family val="1"/>
        <charset val="204"/>
      </rPr>
      <t>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</si>
  <si>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28 Основ ценообразования в области регулируемых цен (тарифов) в электроэнергетике, утвержденных постановлением Правительства Российской Федерации от 29.12.2011 № 1178.</t>
    </r>
  </si>
  <si>
    <r>
      <t>_____</t>
    </r>
    <r>
      <rPr>
        <sz val="10"/>
        <rFont val="Times New Roman"/>
        <family val="1"/>
        <charset val="204"/>
      </rPr>
      <t>*****</t>
    </r>
    <r>
      <rPr>
        <sz val="10"/>
        <color indexed="9"/>
        <rFont val="Times New Roman"/>
        <family val="1"/>
        <charset val="204"/>
      </rPr>
      <t>_</t>
    </r>
    <r>
      <rPr>
        <sz val="10"/>
        <rFont val="Times New Roman"/>
        <family val="1"/>
        <charset val="204"/>
      </rPr>
      <t>В соответствии с пунктом 4.2.14.8 Положения о Министерстве энергетики Российской Федерации, утвержденного постановлением Правительства Российской Федерации от 28.05.2008 № 400.</t>
    </r>
  </si>
  <si>
    <t>Приложение 2</t>
  </si>
  <si>
    <t>организациями, регулирование деятельности которых осуществляется</t>
  </si>
  <si>
    <t>Необходимая валовая выручка на содержание</t>
  </si>
  <si>
    <t>Подконтрольные расходы, всего</t>
  </si>
  <si>
    <t>на ремонт</t>
  </si>
  <si>
    <t>Прочие подконтрольные расходы (с расшифровкой)</t>
  </si>
  <si>
    <t>в том числе прибыль на социальное развитие (включая социальные выплаты)</t>
  </si>
  <si>
    <t>1.1.3.3</t>
  </si>
  <si>
    <t>1.1.4</t>
  </si>
  <si>
    <t>Расходы на обслуживание операционных заемных средств в составе подконтрольных расходов</t>
  </si>
  <si>
    <t>1.1.5</t>
  </si>
  <si>
    <t>Расходы из прибыли в составе подконтрольных расходов</t>
  </si>
  <si>
    <t>расходы на возврат и обслуживание долгосрочных заемных средств, направляемых на финансирование капитальных вложений</t>
  </si>
  <si>
    <t>амортизация</t>
  </si>
  <si>
    <t>прибыль на капитальные вложения</t>
  </si>
  <si>
    <t>1.2.9</t>
  </si>
  <si>
    <t>1.2.10</t>
  </si>
  <si>
    <t>1.2.10.1</t>
  </si>
  <si>
    <t>1.2.11</t>
  </si>
  <si>
    <t>1.2.12</t>
  </si>
  <si>
    <t>прочие неподконтрольные расходы (с расшифровкой)</t>
  </si>
  <si>
    <t>Справочно:
Объем технологических потерь</t>
  </si>
  <si>
    <t>Справочно:
Цена покупки электрической энергии сетевой организацией в целях компенсации технологического расхода электрической энергии</t>
  </si>
  <si>
    <r>
      <t>_____</t>
    </r>
    <r>
      <rPr>
        <sz val="10"/>
        <rFont val="Times New Roman"/>
        <family val="1"/>
        <charset val="204"/>
      </rPr>
      <t>***</t>
    </r>
    <r>
      <rPr>
        <sz val="10"/>
        <color indexed="9"/>
        <rFont val="Times New Roman"/>
        <family val="1"/>
        <charset val="204"/>
      </rPr>
      <t>_</t>
    </r>
    <r>
      <rPr>
        <sz val="10"/>
        <rFont val="Times New Roman"/>
        <family val="1"/>
        <charset val="204"/>
      </rPr>
      <t>При наличии отклонений фактических значений показателей от плановых значений более чем на 15 процентов в столбце &lt;Примечание&gt; указываются причины их возникновения.</t>
    </r>
  </si>
  <si>
    <t>методом долгосрочной индексации необходимой валовой выручки</t>
  </si>
  <si>
    <t>в том числе на сырье, материалы, запасные части, инструмент, топливо</t>
  </si>
  <si>
    <t>Оплата работ и услуг сторонних организаций</t>
  </si>
  <si>
    <t>Расходы на услуги связи</t>
  </si>
  <si>
    <t>Расходы на услуги вневедомственной охраны и коммунального хозяйства</t>
  </si>
  <si>
    <t>Расходы на юридические и информационные услуги</t>
  </si>
  <si>
    <t xml:space="preserve">Расходы на аудиторские и консультационные услуги </t>
  </si>
  <si>
    <t>Расходы на командировки и представительские</t>
  </si>
  <si>
    <t>Расходы на подготовку кадров</t>
  </si>
  <si>
    <t>Расходы на обеспечение нормальных условий труда и мер по технике безопасности</t>
  </si>
  <si>
    <t>Расходы на страхование</t>
  </si>
  <si>
    <t>Канцелярские расходы</t>
  </si>
  <si>
    <t>Услуги типографии и типографская продукция</t>
  </si>
  <si>
    <t>Услуги почты и телеграфа</t>
  </si>
  <si>
    <t>Расходы Членские взносы в НП и иные организации</t>
  </si>
  <si>
    <t>Вознаграждения членам СД и корпоративного секретаря</t>
  </si>
  <si>
    <t>Электроэнергия на хоз. нужды</t>
  </si>
  <si>
    <t>Списание дебиторской задолженности</t>
  </si>
  <si>
    <t>Убыток прошлых лет, выявленный в отчетном периоде</t>
  </si>
  <si>
    <t>Тех.освидетельствование зданий и сооружений</t>
  </si>
  <si>
    <t>Межевание земельных участков</t>
  </si>
  <si>
    <t>Затраты на приобретение технической, экономической литературы, затраты на подписку периодических изданий</t>
  </si>
  <si>
    <t>Расшифровка статьи 1.1.3.3</t>
  </si>
  <si>
    <t>Обслуживание и зарядка огнетушителей</t>
  </si>
  <si>
    <t xml:space="preserve">См. расшифровку </t>
  </si>
  <si>
    <t>2.1</t>
  </si>
  <si>
    <t>3.1</t>
  </si>
  <si>
    <t>3.2</t>
  </si>
  <si>
    <t>5.1</t>
  </si>
  <si>
    <t>5.2</t>
  </si>
  <si>
    <t>в том числе количество условных единиц по линиям электропередач на СН2 уровне напряжения</t>
  </si>
  <si>
    <t>в том числе трансформаторная мощность подстанций на СН2 уровне напряжения</t>
  </si>
  <si>
    <t>в том числе количество условных единиц по линиям электропередач на НН уровне напряжения</t>
  </si>
  <si>
    <t>в том числе количество условных единиц по подстанциям на СН2 уровне напряжения</t>
  </si>
  <si>
    <t>4.1</t>
  </si>
  <si>
    <t>Расшифровка статьи 1.2.12</t>
  </si>
  <si>
    <t>в том числе длина линий электропередач на СН2 уровне напряжения</t>
  </si>
  <si>
    <t>в том числе длина линий электропередач на НН уровне напряжения</t>
  </si>
  <si>
    <t xml:space="preserve">Прочие неподконтрольные расходы </t>
  </si>
  <si>
    <t>Прочие расходы</t>
  </si>
  <si>
    <t>АО "ВМЭС"</t>
  </si>
  <si>
    <t>3459076049</t>
  </si>
  <si>
    <t>345901001</t>
  </si>
  <si>
    <t>руб./кВтч</t>
  </si>
  <si>
    <t>Услуги смежных сетевых компаний (ТСО)</t>
  </si>
  <si>
    <t>Оплата услуг ПАО "ФСК ЕЭС"</t>
  </si>
  <si>
    <t>Раскрытие информации о структуре и объемах затрат</t>
  </si>
  <si>
    <t>МВтч</t>
  </si>
  <si>
    <t>2022</t>
  </si>
  <si>
    <t>2026</t>
  </si>
  <si>
    <t>Услуги сторонних организаций - другие</t>
  </si>
  <si>
    <t xml:space="preserve">Проценты по кредитам банков </t>
  </si>
  <si>
    <t xml:space="preserve">Договор на оказание аудиторских услуг заключен на меньшую стоимость в результате проведения торгово-закупочных процедур. </t>
  </si>
  <si>
    <t>Резерв по сомнительным долгам</t>
  </si>
  <si>
    <t>В утвержденной ТБР структуре затраты по данной статье не выделены.</t>
  </si>
  <si>
    <t>[1] -  указано максимальное за год число точек поставки потребителей услуг сетевой организации</t>
  </si>
  <si>
    <t>общее количество точек подключения на конец года [1]</t>
  </si>
  <si>
    <t>1.1.3.3.1.</t>
  </si>
  <si>
    <t>1.1.3.3.1.1.</t>
  </si>
  <si>
    <t>1.1.3.3.1.2.</t>
  </si>
  <si>
    <t>1.1.3.3.1.3.</t>
  </si>
  <si>
    <t>1.1.3.3.1.4.</t>
  </si>
  <si>
    <t>1.1.3.3.1.5.</t>
  </si>
  <si>
    <t>1.1.3.3.1.6.</t>
  </si>
  <si>
    <t>1.1.3.3.1.7.</t>
  </si>
  <si>
    <t>1.1.3.3.1.8.</t>
  </si>
  <si>
    <t>1.1.3.3.2.</t>
  </si>
  <si>
    <t>1.1.3.3.3.</t>
  </si>
  <si>
    <t>1.1.3.3.4.</t>
  </si>
  <si>
    <t>1.1.3.3.5.</t>
  </si>
  <si>
    <t>1.1.3.3.6.</t>
  </si>
  <si>
    <t>1.1.3.3.7.</t>
  </si>
  <si>
    <t>1.1.3.3.8.</t>
  </si>
  <si>
    <t>1.1.3.3.9.</t>
  </si>
  <si>
    <t>1.1.3.3.10.</t>
  </si>
  <si>
    <t>1.1.3.3.11.</t>
  </si>
  <si>
    <t>1.1.3.3.12.</t>
  </si>
  <si>
    <t>1.1.3.3.13.</t>
  </si>
  <si>
    <t>1.1.3.3.14.</t>
  </si>
  <si>
    <t xml:space="preserve">Расходы сформированы исходя из фактической необходимости перезарядки огнетушителей. </t>
  </si>
  <si>
    <t>При тарифном регулировании заявленные Обществом расходы не учтены. По факту выполнен комплекс мероприятий по межеванию земельных участков, установлению охранных зон под объектами электросетевого хозяйства, в целях соблюдения действующего законодательства.</t>
  </si>
  <si>
    <t>Превышение за счет расходов по оценке имущества в рамках мероприятий по консолидации электросетевых активов, оформлению публичных сервитутов, а также при списании и постановке на баланс Общества объектов ЭСХ.</t>
  </si>
  <si>
    <t xml:space="preserve">При тарифном регулировании заявленные Обществом расходы не были учтены. Деятельность членов Совета директоров и ревизионной комиссии необходима Обществу для ведения регулируемой деятельности, поскольку согласно статье 64 № 208-ФЗ «Об акционерных обществах» совет директоров (наблюдательный совет) общества осуществляет общее руководство деятельностью общества и является органом управления Общества, без которого хозяйственная деятельность общества невозможна. </t>
  </si>
  <si>
    <t xml:space="preserve">Проценты за пользование чужими денежными средствами по соглашениям о реструктуризации задолженности </t>
  </si>
  <si>
    <t xml:space="preserve">По фактическим показателям увеличение расходов обусловлено производственной необходимостью  профессиональной подготовки персонала с целью обеспечения соответствия работников профессиональным стандартам. </t>
  </si>
  <si>
    <t xml:space="preserve">Увеличение расходов связано с направлением уведомлений потребителям о проверке приборов учета и контрольных съемов показаний в соответствии с законодательством. </t>
  </si>
  <si>
    <t>Прочие материалы (смывающие, обезвреживающие средства, моющие и чистящие средства, бытовая техника, мебель,  оргтехники - ПК, сервера, сетевое оборудование)</t>
  </si>
  <si>
    <t xml:space="preserve">Основное увеличение расходов связано со значительным ростом цен по договорам, заключенным по результатам торгово-закупочных процедур, относительно учтенных при тарифном регулировании. </t>
  </si>
  <si>
    <t>Превышение сложилось по командировочным расходам в связи с производственной необходимостью.</t>
  </si>
  <si>
    <t>2023 год</t>
  </si>
  <si>
    <t xml:space="preserve">Фактические расходы исходя из исполненных договоров на технологическое присоединение по льготным категориям заявителей. </t>
  </si>
  <si>
    <t>По факту отражен финансовый результат филиала по виду деятельности "передача э/э" за 2023 год с учетом фактических выпадающих по ТПП, налога на прибыль по управленческой отчетности и сальдо прочих доходов и расходов из прибыли</t>
  </si>
  <si>
    <t>Утверждено приказом КТР Волгоградской обл. от 28.12.2021 № 43/2 Об установлении необходимой валовой выручки на долгосрочный период регулирования 2022-2026 годы и долгосрочных параметров регулирования для АО "Волгоградские межрайонные электрические сети"</t>
  </si>
  <si>
    <t xml:space="preserve">Услуги регулируемых организаций </t>
  </si>
  <si>
    <t>Другие прочие расходы</t>
  </si>
  <si>
    <t>В ТБР не учтены расходы на добровольное медицинское страхование и страхование имущества.</t>
  </si>
  <si>
    <t>Экономия в размере сложилась в связи с уменьшением стоимости услуг по договору с ООО "Херсон" из-за сокращения количества охраняемых объектов, запланированного ранее.</t>
  </si>
  <si>
    <t xml:space="preserve">Приобретение литературы согласно потребности подразделений. </t>
  </si>
  <si>
    <t xml:space="preserve">Увеличение затрат на информационные услуги связано с приобретением и сопровождением программных продуктов, не учтенных при тарифном регулировании. Затраты на юридические услуги связаны преимущественно с оплатой госпошлин по хозяйственным договорам и судебными издержками, не учтенными при тарифном регулировании. </t>
  </si>
  <si>
    <t xml:space="preserve">Отражены сальдированные убытки прошлых лет (2020-2022 гг.), выявленные в отчетном периоде в результате корректировок  в добровольном порядке по урегулированию разногласий с контрагентами, а также  корректировок по решению суда. </t>
  </si>
  <si>
    <t xml:space="preserve">По факту осуществлено списание дебиторской задолженности более 3 лет  (ООО "Учебная мебель").   </t>
  </si>
  <si>
    <t>При тарифном регулировании на 2023 год расходы на проценты по кредитам не утверждены. По факту с целью покрытия возникающих кассовых разрывов Общество привлекает заёмные средства для своевременного исполнения обязательств по оплате заработной платы, по налоговым платежам, перед поставщиками и подрядчиками для обеспечения надежного и бесперебойного функционирования энергосистемы. Задолженность по кредитам и займам АО "ВМЭС" по основному долгу по итогам 2023 года составила 210 000 тыс. рублей.</t>
  </si>
  <si>
    <t xml:space="preserve">Сальдо доходов и расходов по процентам за пользование чужими денежными средствами по соглашениям о реструктуризации кредиторской и дебиторской задолженности (проценты к уплате по соглашению о реструктуризации задолженности с ПАО "Россети Юг" - 95 793 тыс. рублей, проценты к получению по соглашению о реструктуризации задолженности с ПАО "Волгоградэнергосбыт" - 
69 766 тыс. рублей). </t>
  </si>
  <si>
    <t>При тарифном регулировании расходы не учитывались. По факту осуществлено присоединение к сетям ПАО "Россети Юг" - филиал "Волгоградэнерго",  в учете отражено по виду деятельности - технологическое присоединение.</t>
  </si>
  <si>
    <t xml:space="preserve">Экономия  по причине выполнения работ собственным транспортом исходя из производственной необходимости. </t>
  </si>
  <si>
    <t>Информация о количестве льготных технологических присоединений, используемых  в расчете планируемых значений отсутствует.</t>
  </si>
  <si>
    <t>Связано со значительным ростом цен на бумагу для печати формата А4. В составе канцелярских расходов затраты на бумагу для печати составляют более 80%.</t>
  </si>
  <si>
    <t>Фактические расходы по налогу на имущество отражены согласно новым страндартам ФСБУ 6/2020, 26/2020, 27/2021 с учетом обесценения основых средств.  
Налог на имущество без учета признаков обесценения, относящийся на передачу составляет 28 294 тыс. рублей.</t>
  </si>
  <si>
    <t xml:space="preserve">Факт отражен в соответствии с данными бухгалтерского учета. Согласно новым страндартам ФСБУ  6/2020, 26/2020, 27/2021  в бухгалтерском учете отражено обесценение основых средств. Сумма амортизации основных средств без учета признаков обесценения, относимая на услуги по передаче электроэнергии по 2023 г. составляет 133 665 тыс. рублей (превышение планового показателя за счет ввода основных средств в 4 кв. 2022 г. и в течение 2023 г., не учтенного при тарифном регулировании (амортизация, учтенная в тарифе рассчитана исходя из фактических данных по состоянию на 01.10.2022)). </t>
  </si>
  <si>
    <t>Указаны фактические у.е. на 31.12.2023.</t>
  </si>
  <si>
    <t xml:space="preserve">Проведены мероприятия по оптимизации операционных затрат, так же учтена экономия в результате проведения закупочных процедур, оптимизации складских запасов (использование материалов закупленных в прошлые периоды по более низкой цене). 
Осуществлено проведение ремонтов исходя из физического состояния оборудования. Паспорт ОЗП Обществом получен в установленные сроки.
</t>
  </si>
  <si>
    <t>По факту увеличение расходов сложилось преимущественно за счет  увеличения расходов на интернет-обслуживание и аренду каналов связи исходя из фактического числа опрашиваемых приборов АСУЭ, а также интенсивности и частоты опросов, и мобильную связь в связи с производственной необходимостью.</t>
  </si>
  <si>
    <t xml:space="preserve">При тарифном регулировании заявленные Обществом  не учтены расходы на  на проведение конкурсов и аукционов,услуги СМИ, расходы на воду питьевую,  невозмещаемый НДС, на ТЦА ИПР,на демонтажные работы ПС, не признанные в капитальных вложениях,расходы по ликвидации (списанию) объектов ОС, НЗС, списание ТМЦ, услуги инф.-консульт.характера, и другие </t>
  </si>
  <si>
    <t xml:space="preserve">Снижение стоимости договоров при определении подрядной организации в процессе торгово-закупочных процедур. Также снижение расходов на услуги подрядчиков по ремонту ЛЭП и подстанций за счет снижения объема ремонта КЛ, по причине меньшего объема восстановленного асфальтобетонного покрытия.              
</t>
  </si>
  <si>
    <t>Фактические расходы включают выплаты по коллективному договору (в т.ч. мат.помощь) и на отчисления профсоюзу</t>
  </si>
  <si>
    <t>Факт указан на 31.12.2023</t>
  </si>
  <si>
    <t>Увеличение затрат на приобретение электрической энергии в целях компенсации потерь связано с ростом фактического тарифа на оплату потерь.</t>
  </si>
  <si>
    <t xml:space="preserve">В ТБР в базовом уровне подконтрольных расходов на ДПР 2022-2026 гг.  учтены расходы на мероприятия по выполнению требований №522-ФЗ от 27.12.2018. 
В связи с переходом на  ФСБУ 6/2020 в 2022 г. внесены изменения в учетную политику АО «ВМЭС». Приборы учета, устанавливаемые в рамках выполнения требований №522-ФЗ от 27.12.2018, учитываются в составе основных средств в качестве групповой единицы учета (Рекомендация Р-126/2021-КпР «Стоимостной лимит для основных средств»), и их установка реализуется через инвестиционную программу (корректировка инвестпрограммы утв. приказом Минэнерго России от 16.11.2023 № 6@): план 2023 г. по расходам на 522-ФЗ -  52 000 тыс. рублей, факт согласно отчету по исполнению ИПР - 45 450 тыс. рублей.
В сопоставимых условиях без расходов на 522-ФЗ в плане, превышение составляет 4 129 тыс. рублей и обусловлено расходами на приобретение инструмента и инвентаря для производственных нужд, которые не были учтены при тарифном регулировании. </t>
  </si>
  <si>
    <t>По факту отражены сложившиеся расходы с учетом показаний приборов учета.</t>
  </si>
  <si>
    <t>Фактический налог на прибыль определен на основании данных декларации с распределением по видам деятельности в соответствии с управленческим отчетом (согласно п.20 Основ ценообразования, включает величину налога на прибыль, относимую к деятельности по оказанию услуг по передаче электрической энергии и осуществлению технологического присоединения к электрическим сетям)</t>
  </si>
  <si>
    <t>По факту экономия связана с уменьшением расходов на услуги банка согласно заключенным договорам.</t>
  </si>
  <si>
    <t>В ТБР учтен резерв, определенный в соответствии с п. 30 Основ ценообразования, по факту указан резерв по сомнительным долгам, созданный по ООО "Горэнергосбыт" и прочим потребителям.</t>
  </si>
  <si>
    <t>Отражены расходы по созданию резерва под снижение стоимости материальных ценностей в размере 6 606 тыс. рублей, сальдо доходов и  расходов по штрафам, пеням, неустойкам по хозяйственным договорам признанным - 5 820 тыс. рублей (возмещение расходов на основании вступивших решений судов в законную силу, а также расходы согласно заключенному соглашению с ПАО "Волгоградэнергосбыт" о реструктуризации задолженности по передаче электрической энергии), административные штрафы в размере 2 990 тыс. рублей (штрафы УФАС), расходы на восстановление имущества (порча при отсутствии виновных лиц) - 
2 391 тыс. рублей (расходы образовавшиеся в результате обрыва и последующего восстановления сетей АО "ВМЭС"), расходы на ФЗП непром.персонала.</t>
  </si>
  <si>
    <t>Факт отражен в соответствии с данными бухгалтерского учета. Снижение расходов на аренду преимущественно за счет применения ФСБУ 25/2018 «Бухгалтерский учет аренды» с 01.01.2022.  
В соответствии с письмом ФАС России от 05.08.2022 
№ МШ/74227/22 расходы на аренду помещений, транспорта и земельных участков определяются на основе заключенных договоров в результате конкурсных процедур (без учета ФСБУ 25/2018), а также на основе первичных документов - акт, счет-фактура, платежное поручение и т.д., сумма арендных платежей по указанным документам составила 9 696 тыс. рублей.</t>
  </si>
  <si>
    <t xml:space="preserve">При установлении базового уровня подконтрольных расходов регулирующим органом в затратах на персонал не в полном объеме учтен размер тарифной составляющей (тарифный коэффициент принят 2,95, фактически сложившийся составляет 3,19), размер по доплатам стимулирующего и компенсирующего характера.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</si>
</sst>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3" formatCode="_-* #,##0.00_р_._-;\-* #,##0.00_р_._-;_-* &quot;-&quot;??_р_._-;_-@_-"/>
    <numFmt numFmtId="174" formatCode="0.0000000"/>
    <numFmt numFmtId="176" formatCode="_-* #,##0_р_._-;\-* #,##0_р_._-;_-* &quot;-&quot;??_р_._-;_-@_-"/>
    <numFmt numFmtId="177" formatCode="0.0%"/>
    <numFmt numFmtId="181" formatCode="#,##0_);[Red]\(#,##0\)"/>
    <numFmt numFmtId="188" formatCode="#,##0.000"/>
    <numFmt numFmtId="189" formatCode="0.000"/>
    <numFmt numFmtId="195" formatCode="#,##0.0000"/>
    <numFmt numFmtId="196" formatCode="#,##0.00000"/>
    <numFmt numFmtId="198" formatCode="0.00000"/>
    <numFmt numFmtId="200" formatCode="#,##0.000000"/>
    <numFmt numFmtId="204" formatCode="#,##0.0000000000"/>
  </numFmts>
  <fonts count="18" x14ac:knownFonts="1">
    <font>
      <sz val="10"/>
      <name val="Arial Cyr"/>
      <charset val="204"/>
    </font>
    <font>
      <sz val="10"/>
      <name val="Arial Cyr"/>
      <charset val="204"/>
    </font>
    <font>
      <sz val="10"/>
      <name val="Times New Roman"/>
      <family val="1"/>
      <charset val="204"/>
    </font>
    <font>
      <sz val="11"/>
      <name val="Times New Roman"/>
      <family val="1"/>
      <charset val="204"/>
    </font>
    <font>
      <sz val="12"/>
      <name val="Times New Roman"/>
      <family val="1"/>
      <charset val="204"/>
    </font>
    <font>
      <b/>
      <sz val="12"/>
      <name val="Times New Roman"/>
      <family val="1"/>
      <charset val="204"/>
    </font>
    <font>
      <sz val="10"/>
      <color indexed="9"/>
      <name val="Times New Roman"/>
      <family val="1"/>
      <charset val="204"/>
    </font>
    <font>
      <sz val="10.5"/>
      <name val="Times New Roman"/>
      <family val="1"/>
      <charset val="204"/>
    </font>
    <font>
      <sz val="10"/>
      <name val="Arial Cyr"/>
      <charset val="204"/>
    </font>
    <font>
      <sz val="8"/>
      <name val="Arial"/>
      <family val="2"/>
      <charset val="204"/>
    </font>
    <font>
      <b/>
      <sz val="9"/>
      <name val="Tahoma"/>
      <family val="2"/>
      <charset val="204"/>
    </font>
    <font>
      <b/>
      <sz val="10"/>
      <name val="Times New Roman"/>
      <family val="1"/>
      <charset val="204"/>
    </font>
    <font>
      <b/>
      <sz val="14"/>
      <name val="Franklin Gothic Medium"/>
      <family val="2"/>
      <charset val="204"/>
    </font>
    <font>
      <sz val="9"/>
      <name val="Tahoma"/>
      <family val="2"/>
      <charset val="204"/>
    </font>
    <font>
      <sz val="9"/>
      <name val="Times New Roman"/>
      <family val="1"/>
      <charset val="204"/>
    </font>
    <font>
      <b/>
      <sz val="11"/>
      <name val="Times New Roman"/>
      <family val="1"/>
      <charset val="204"/>
    </font>
    <font>
      <sz val="10.5"/>
      <color rgb="FFFF0000"/>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5">
    <xf numFmtId="0" fontId="0" fillId="0" borderId="0"/>
    <xf numFmtId="0" fontId="12" fillId="0" borderId="0" applyBorder="0">
      <alignment horizontal="center" vertical="center" wrapText="1"/>
    </xf>
    <xf numFmtId="0" fontId="10" fillId="0" borderId="1" applyBorder="0">
      <alignment horizontal="center" vertical="center" wrapText="1"/>
    </xf>
    <xf numFmtId="0" fontId="8" fillId="0" borderId="0"/>
    <xf numFmtId="0" fontId="8" fillId="0" borderId="0"/>
    <xf numFmtId="174" fontId="9" fillId="0" borderId="0">
      <alignment vertical="top"/>
    </xf>
    <xf numFmtId="0" fontId="9"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1" fontId="9" fillId="0" borderId="0">
      <alignment vertical="top"/>
    </xf>
    <xf numFmtId="38" fontId="9" fillId="0" borderId="0">
      <alignment vertical="top"/>
    </xf>
    <xf numFmtId="173" fontId="1" fillId="0" borderId="0" applyFont="0" applyFill="0" applyBorder="0" applyAlignment="0" applyProtection="0"/>
    <xf numFmtId="173" fontId="8" fillId="0" borderId="0" applyFont="0" applyFill="0" applyBorder="0" applyAlignment="0" applyProtection="0"/>
    <xf numFmtId="4" fontId="13" fillId="2" borderId="0" applyBorder="0">
      <alignment horizontal="right"/>
    </xf>
  </cellStyleXfs>
  <cellXfs count="142">
    <xf numFmtId="0" fontId="0" fillId="0" borderId="0" xfId="0"/>
    <xf numFmtId="0" fontId="7" fillId="0" borderId="2" xfId="0" applyFont="1" applyFill="1" applyBorder="1" applyAlignment="1">
      <alignment horizontal="left" vertical="center" wrapText="1"/>
    </xf>
    <xf numFmtId="0" fontId="7" fillId="0" borderId="3" xfId="0" applyFont="1" applyFill="1" applyBorder="1" applyAlignment="1">
      <alignment horizontal="center" vertical="center"/>
    </xf>
    <xf numFmtId="0" fontId="2" fillId="0" borderId="4" xfId="3" applyFont="1" applyFill="1" applyBorder="1" applyAlignment="1">
      <alignment vertical="center" wrapText="1"/>
    </xf>
    <xf numFmtId="1" fontId="2" fillId="0" borderId="3" xfId="3" applyNumberFormat="1" applyFont="1" applyFill="1" applyBorder="1" applyAlignment="1">
      <alignment horizontal="center" vertical="center"/>
    </xf>
    <xf numFmtId="0" fontId="2" fillId="0" borderId="5" xfId="3" applyFont="1" applyFill="1" applyBorder="1" applyAlignment="1">
      <alignment vertical="center"/>
    </xf>
    <xf numFmtId="0" fontId="2" fillId="0" borderId="5" xfId="3" applyFont="1" applyFill="1" applyBorder="1" applyAlignment="1">
      <alignment horizontal="center" vertical="center" wrapText="1"/>
    </xf>
    <xf numFmtId="3" fontId="2" fillId="0" borderId="6" xfId="13" applyNumberFormat="1" applyFont="1" applyFill="1" applyBorder="1" applyAlignment="1">
      <alignment horizontal="center" vertical="center"/>
    </xf>
    <xf numFmtId="3" fontId="11" fillId="0" borderId="3" xfId="3" applyNumberFormat="1" applyFont="1" applyFill="1" applyBorder="1" applyAlignment="1">
      <alignment horizontal="center" vertical="center"/>
    </xf>
    <xf numFmtId="3" fontId="2" fillId="0" borderId="6" xfId="3" applyNumberFormat="1" applyFont="1" applyFill="1" applyBorder="1" applyAlignment="1">
      <alignment horizontal="center"/>
    </xf>
    <xf numFmtId="0" fontId="11" fillId="0" borderId="6" xfId="0" applyFont="1" applyFill="1" applyBorder="1" applyAlignment="1">
      <alignment horizontal="left" vertical="center" wrapText="1"/>
    </xf>
    <xf numFmtId="0" fontId="2" fillId="0" borderId="6" xfId="3" applyFont="1" applyFill="1" applyBorder="1" applyAlignment="1">
      <alignment horizontal="left" vertical="center" wrapText="1"/>
    </xf>
    <xf numFmtId="0" fontId="2" fillId="0" borderId="6" xfId="3" applyFont="1" applyFill="1" applyBorder="1" applyAlignment="1">
      <alignment vertical="center"/>
    </xf>
    <xf numFmtId="0" fontId="2" fillId="0" borderId="6" xfId="3" applyFont="1" applyFill="1" applyBorder="1"/>
    <xf numFmtId="0" fontId="2" fillId="0" borderId="6" xfId="0" applyFont="1" applyFill="1" applyBorder="1" applyAlignment="1">
      <alignment horizontal="left" vertical="center" wrapText="1"/>
    </xf>
    <xf numFmtId="3" fontId="11" fillId="0" borderId="6" xfId="13" applyNumberFormat="1" applyFont="1" applyFill="1" applyBorder="1" applyAlignment="1">
      <alignment horizontal="center" vertical="center"/>
    </xf>
    <xf numFmtId="3" fontId="2" fillId="0" borderId="3" xfId="3" applyNumberFormat="1" applyFont="1" applyFill="1" applyBorder="1" applyAlignment="1">
      <alignment horizontal="center" vertical="center"/>
    </xf>
    <xf numFmtId="0" fontId="11" fillId="0" borderId="5" xfId="3" applyFont="1" applyFill="1" applyBorder="1" applyAlignment="1">
      <alignment vertical="center"/>
    </xf>
    <xf numFmtId="0" fontId="2" fillId="0" borderId="0" xfId="3" applyFont="1" applyFill="1"/>
    <xf numFmtId="1" fontId="2" fillId="0" borderId="0" xfId="3" applyNumberFormat="1" applyFont="1" applyFill="1"/>
    <xf numFmtId="3" fontId="2" fillId="0" borderId="6" xfId="3" applyNumberFormat="1" applyFont="1" applyFill="1" applyBorder="1" applyAlignment="1">
      <alignment horizontal="center" vertical="center"/>
    </xf>
    <xf numFmtId="0" fontId="2" fillId="0" borderId="0" xfId="0" applyFont="1" applyFill="1"/>
    <xf numFmtId="0" fontId="3" fillId="0" borderId="0" xfId="0" applyFont="1" applyFill="1"/>
    <xf numFmtId="0" fontId="4" fillId="0" borderId="0" xfId="0" applyFont="1" applyFill="1"/>
    <xf numFmtId="0" fontId="3" fillId="0" borderId="0" xfId="0" applyFont="1" applyFill="1" applyAlignment="1">
      <alignment horizontal="left"/>
    </xf>
    <xf numFmtId="3" fontId="3" fillId="0" borderId="0" xfId="0" applyNumberFormat="1" applyFont="1" applyFill="1"/>
    <xf numFmtId="195" fontId="7" fillId="0" borderId="0" xfId="0" applyNumberFormat="1" applyFont="1" applyFill="1"/>
    <xf numFmtId="3" fontId="7" fillId="0" borderId="0" xfId="0" applyNumberFormat="1" applyFont="1" applyFill="1"/>
    <xf numFmtId="0" fontId="7" fillId="0" borderId="0" xfId="0" applyFont="1" applyFill="1"/>
    <xf numFmtId="4" fontId="7" fillId="0" borderId="0" xfId="0" applyNumberFormat="1" applyFont="1" applyFill="1"/>
    <xf numFmtId="188" fontId="7" fillId="0" borderId="0" xfId="0" applyNumberFormat="1" applyFont="1" applyFill="1"/>
    <xf numFmtId="3" fontId="7" fillId="0" borderId="0" xfId="0" applyNumberFormat="1" applyFont="1" applyFill="1" applyAlignment="1">
      <alignment horizontal="center"/>
    </xf>
    <xf numFmtId="204" fontId="7" fillId="0" borderId="0" xfId="0" applyNumberFormat="1" applyFont="1" applyFill="1"/>
    <xf numFmtId="1" fontId="7" fillId="0" borderId="0" xfId="0" applyNumberFormat="1" applyFont="1" applyFill="1"/>
    <xf numFmtId="198" fontId="7" fillId="0" borderId="0" xfId="0" applyNumberFormat="1" applyFont="1" applyFill="1"/>
    <xf numFmtId="196" fontId="2" fillId="0" borderId="0" xfId="3" applyNumberFormat="1" applyFont="1" applyFill="1"/>
    <xf numFmtId="0" fontId="2" fillId="0" borderId="6" xfId="3" applyFont="1" applyFill="1" applyBorder="1" applyAlignment="1">
      <alignment horizontal="center" vertical="center" wrapText="1"/>
    </xf>
    <xf numFmtId="195" fontId="7" fillId="0" borderId="0" xfId="0" applyNumberFormat="1" applyFont="1" applyFill="1" applyAlignment="1">
      <alignment horizontal="center"/>
    </xf>
    <xf numFmtId="195" fontId="2" fillId="0" borderId="0" xfId="3" applyNumberFormat="1" applyFont="1" applyFill="1"/>
    <xf numFmtId="0" fontId="2" fillId="0" borderId="6" xfId="3" applyFont="1" applyFill="1" applyBorder="1" applyAlignment="1">
      <alignment horizontal="left"/>
    </xf>
    <xf numFmtId="0" fontId="2" fillId="0" borderId="6" xfId="3" applyFont="1" applyFill="1" applyBorder="1" applyAlignment="1">
      <alignment horizontal="left" vertical="center"/>
    </xf>
    <xf numFmtId="196" fontId="7" fillId="0" borderId="0" xfId="0" applyNumberFormat="1" applyFont="1" applyFill="1"/>
    <xf numFmtId="200" fontId="7" fillId="0" borderId="0" xfId="0" applyNumberFormat="1" applyFont="1" applyFill="1"/>
    <xf numFmtId="0" fontId="2" fillId="0" borderId="6" xfId="3" applyFont="1" applyFill="1" applyBorder="1" applyAlignment="1">
      <alignment vertical="center" wrapText="1"/>
    </xf>
    <xf numFmtId="9" fontId="7" fillId="0" borderId="0" xfId="7" applyFont="1" applyFill="1" applyBorder="1" applyAlignment="1">
      <alignment horizontal="left" vertical="center" wrapText="1"/>
    </xf>
    <xf numFmtId="9" fontId="2" fillId="0" borderId="0" xfId="7" applyFont="1" applyFill="1"/>
    <xf numFmtId="9" fontId="3" fillId="0" borderId="0" xfId="7" applyFont="1" applyFill="1"/>
    <xf numFmtId="9" fontId="5" fillId="0" borderId="0" xfId="7" applyFont="1" applyFill="1" applyAlignment="1">
      <alignment horizontal="center"/>
    </xf>
    <xf numFmtId="9" fontId="7" fillId="0" borderId="0" xfId="7" applyFont="1" applyFill="1" applyBorder="1" applyAlignment="1">
      <alignment horizontal="center" vertical="center" wrapText="1"/>
    </xf>
    <xf numFmtId="9" fontId="6" fillId="0" borderId="0" xfId="7" applyFont="1" applyFill="1" applyAlignment="1">
      <alignment horizontal="justify" wrapText="1"/>
    </xf>
    <xf numFmtId="9" fontId="2" fillId="0" borderId="0" xfId="7" applyFont="1" applyFill="1" applyAlignment="1">
      <alignment horizontal="justify" wrapText="1"/>
    </xf>
    <xf numFmtId="198" fontId="7" fillId="0" borderId="0" xfId="7" applyNumberFormat="1" applyFont="1" applyFill="1" applyBorder="1" applyAlignment="1">
      <alignment horizontal="left" vertical="center" wrapText="1"/>
    </xf>
    <xf numFmtId="196" fontId="16" fillId="0" borderId="0" xfId="0" applyNumberFormat="1" applyFont="1" applyFill="1" applyAlignment="1">
      <alignment vertical="center"/>
    </xf>
    <xf numFmtId="177" fontId="7" fillId="0" borderId="0" xfId="7" applyNumberFormat="1" applyFont="1" applyFill="1" applyAlignment="1">
      <alignment vertical="center"/>
    </xf>
    <xf numFmtId="0" fontId="2" fillId="0" borderId="0" xfId="3" applyFont="1" applyFill="1" applyAlignment="1">
      <alignment vertical="center"/>
    </xf>
    <xf numFmtId="10" fontId="2" fillId="0" borderId="0" xfId="7" applyNumberFormat="1" applyFont="1" applyFill="1" applyAlignment="1">
      <alignment vertical="center"/>
    </xf>
    <xf numFmtId="196" fontId="2" fillId="0" borderId="0" xfId="3" applyNumberFormat="1" applyFont="1" applyFill="1" applyAlignment="1">
      <alignment vertical="center"/>
    </xf>
    <xf numFmtId="0" fontId="15" fillId="0" borderId="6" xfId="3" applyFont="1" applyFill="1" applyBorder="1" applyAlignment="1">
      <alignment horizontal="left" vertical="center"/>
    </xf>
    <xf numFmtId="49" fontId="2" fillId="0" borderId="5" xfId="3" applyNumberFormat="1" applyFont="1" applyFill="1" applyBorder="1" applyAlignment="1">
      <alignment horizontal="center" vertical="center" wrapText="1"/>
    </xf>
    <xf numFmtId="0" fontId="2" fillId="0" borderId="6" xfId="3" applyFont="1" applyFill="1" applyBorder="1" applyAlignment="1">
      <alignment horizontal="right" vertical="center" wrapText="1"/>
    </xf>
    <xf numFmtId="0" fontId="2" fillId="0" borderId="6" xfId="3" applyFont="1" applyFill="1" applyBorder="1" applyAlignment="1">
      <alignment horizontal="center" vertical="center"/>
    </xf>
    <xf numFmtId="0" fontId="17" fillId="0" borderId="6" xfId="3" applyFont="1" applyFill="1" applyBorder="1" applyAlignment="1">
      <alignment vertical="center" wrapText="1"/>
    </xf>
    <xf numFmtId="0" fontId="17" fillId="0" borderId="6" xfId="3" applyFont="1" applyFill="1" applyBorder="1" applyAlignment="1">
      <alignment vertical="center"/>
    </xf>
    <xf numFmtId="176" fontId="7" fillId="0" borderId="0" xfId="12" applyNumberFormat="1" applyFont="1" applyFill="1" applyBorder="1" applyAlignment="1">
      <alignment horizontal="center" vertical="center" wrapText="1"/>
    </xf>
    <xf numFmtId="176" fontId="7" fillId="0" borderId="0" xfId="7" applyNumberFormat="1" applyFont="1" applyFill="1" applyBorder="1" applyAlignment="1">
      <alignment horizontal="center" vertical="center" wrapText="1"/>
    </xf>
    <xf numFmtId="0" fontId="2" fillId="0" borderId="6" xfId="3" applyFont="1" applyFill="1" applyBorder="1" applyAlignment="1">
      <alignment vertical="top" wrapText="1"/>
    </xf>
    <xf numFmtId="2" fontId="2" fillId="0" borderId="6" xfId="3" applyNumberFormat="1" applyFont="1" applyFill="1" applyBorder="1" applyAlignment="1">
      <alignment vertical="center" wrapText="1"/>
    </xf>
    <xf numFmtId="0" fontId="14" fillId="0" borderId="0" xfId="0" applyFont="1" applyFill="1"/>
    <xf numFmtId="3" fontId="7" fillId="0" borderId="3"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6" fillId="0" borderId="0" xfId="0" applyFont="1" applyFill="1" applyAlignment="1">
      <alignment horizontal="justify" wrapText="1"/>
    </xf>
    <xf numFmtId="0" fontId="2" fillId="0" borderId="0" xfId="0" applyFont="1" applyFill="1" applyAlignment="1">
      <alignment horizontal="justify" wrapText="1"/>
    </xf>
    <xf numFmtId="49" fontId="7" fillId="0" borderId="3"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0" fontId="7" fillId="0" borderId="7" xfId="0" applyFont="1" applyFill="1" applyBorder="1" applyAlignment="1">
      <alignment horizontal="justify" vertical="center" wrapText="1"/>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wrapText="1"/>
    </xf>
    <xf numFmtId="189" fontId="7" fillId="0" borderId="3" xfId="0" applyNumberFormat="1" applyFont="1" applyFill="1" applyBorder="1" applyAlignment="1">
      <alignment horizontal="center" vertical="center"/>
    </xf>
    <xf numFmtId="189" fontId="7" fillId="0" borderId="7" xfId="0" applyNumberFormat="1" applyFont="1" applyFill="1" applyBorder="1" applyAlignment="1">
      <alignment horizontal="center" vertical="center"/>
    </xf>
    <xf numFmtId="189" fontId="7" fillId="0" borderId="2" xfId="0" applyNumberFormat="1" applyFont="1" applyFill="1" applyBorder="1" applyAlignment="1">
      <alignment horizontal="center" vertical="center"/>
    </xf>
    <xf numFmtId="0" fontId="7" fillId="0" borderId="3"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2" xfId="0" applyFont="1" applyFill="1" applyBorder="1" applyAlignment="1">
      <alignment horizontal="left" vertical="top" wrapText="1"/>
    </xf>
    <xf numFmtId="3" fontId="7" fillId="0" borderId="3" xfId="0" applyNumberFormat="1" applyFont="1" applyFill="1" applyBorder="1" applyAlignment="1">
      <alignment horizontal="center" vertical="center" wrapText="1"/>
    </xf>
    <xf numFmtId="4" fontId="16" fillId="0" borderId="3" xfId="0" applyNumberFormat="1" applyFont="1" applyFill="1" applyBorder="1" applyAlignment="1">
      <alignment horizontal="left" vertical="center" wrapText="1"/>
    </xf>
    <xf numFmtId="4" fontId="16" fillId="0" borderId="7" xfId="0" applyNumberFormat="1" applyFont="1" applyFill="1" applyBorder="1" applyAlignment="1">
      <alignment horizontal="left" vertical="center" wrapText="1"/>
    </xf>
    <xf numFmtId="4" fontId="16" fillId="0" borderId="2" xfId="0" applyNumberFormat="1" applyFont="1" applyFill="1" applyBorder="1" applyAlignment="1">
      <alignment horizontal="left" vertical="center" wrapText="1"/>
    </xf>
    <xf numFmtId="49" fontId="3" fillId="0" borderId="10" xfId="0" applyNumberFormat="1" applyFont="1" applyFill="1" applyBorder="1" applyAlignment="1">
      <alignment horizontal="left"/>
    </xf>
    <xf numFmtId="49" fontId="3" fillId="0" borderId="7" xfId="0" applyNumberFormat="1" applyFont="1" applyFill="1" applyBorder="1" applyAlignment="1">
      <alignment horizontal="left"/>
    </xf>
    <xf numFmtId="49" fontId="3" fillId="0" borderId="10" xfId="0" applyNumberFormat="1" applyFont="1" applyFill="1" applyBorder="1" applyAlignment="1">
      <alignment horizontal="center"/>
    </xf>
    <xf numFmtId="49" fontId="3" fillId="0" borderId="0" xfId="0" applyNumberFormat="1" applyFont="1" applyFill="1" applyBorder="1" applyAlignment="1">
      <alignment horizontal="center"/>
    </xf>
    <xf numFmtId="0" fontId="5" fillId="0" borderId="0" xfId="0" applyFont="1" applyFill="1" applyAlignment="1">
      <alignment horizont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10" xfId="0" applyFont="1" applyFill="1" applyBorder="1" applyAlignment="1">
      <alignment horizontal="left"/>
    </xf>
    <xf numFmtId="0" fontId="14" fillId="0" borderId="0" xfId="0" applyFont="1" applyFill="1" applyAlignment="1">
      <alignment horizontal="left"/>
    </xf>
    <xf numFmtId="0" fontId="11" fillId="0" borderId="0" xfId="3" applyFont="1" applyFill="1" applyAlignment="1">
      <alignment horizontal="center"/>
    </xf>
    <xf numFmtId="0" fontId="11" fillId="0" borderId="0" xfId="3" applyFont="1" applyFill="1" applyAlignment="1">
      <alignment horizontal="left"/>
    </xf>
    <xf numFmtId="0" fontId="2" fillId="0" borderId="4" xfId="3" applyFont="1" applyFill="1" applyBorder="1" applyAlignment="1">
      <alignment horizontal="center" vertical="center" wrapText="1"/>
    </xf>
    <xf numFmtId="0" fontId="2" fillId="0" borderId="5" xfId="3" applyFont="1" applyFill="1" applyBorder="1" applyAlignment="1">
      <alignment horizontal="center" vertical="center" wrapText="1"/>
    </xf>
    <xf numFmtId="0" fontId="2" fillId="0" borderId="4" xfId="3" applyFont="1" applyFill="1" applyBorder="1" applyAlignment="1">
      <alignment horizontal="center" vertical="center"/>
    </xf>
    <xf numFmtId="0" fontId="2" fillId="0" borderId="5" xfId="3" applyFont="1" applyFill="1" applyBorder="1" applyAlignment="1">
      <alignment horizontal="center" vertical="center"/>
    </xf>
    <xf numFmtId="1" fontId="2" fillId="0" borderId="3" xfId="3" applyNumberFormat="1" applyFont="1" applyFill="1" applyBorder="1" applyAlignment="1">
      <alignment horizontal="center" vertical="center"/>
    </xf>
    <xf numFmtId="1" fontId="2" fillId="0" borderId="2" xfId="3" applyNumberFormat="1" applyFont="1" applyFill="1" applyBorder="1" applyAlignment="1">
      <alignment horizontal="center" vertical="center"/>
    </xf>
    <xf numFmtId="0" fontId="2" fillId="0" borderId="6" xfId="3" applyFont="1" applyFill="1" applyBorder="1" applyAlignment="1">
      <alignment horizontal="center" vertical="center" wrapText="1"/>
    </xf>
    <xf numFmtId="10" fontId="17" fillId="0" borderId="12" xfId="7" applyNumberFormat="1" applyFont="1" applyFill="1" applyBorder="1" applyAlignment="1">
      <alignment vertical="center" wrapText="1"/>
    </xf>
    <xf numFmtId="0" fontId="0" fillId="0" borderId="0" xfId="0" applyAlignment="1">
      <alignment wrapText="1"/>
    </xf>
    <xf numFmtId="10" fontId="2" fillId="0" borderId="12" xfId="7" applyNumberFormat="1" applyFont="1" applyFill="1" applyBorder="1" applyAlignment="1">
      <alignment vertical="center" wrapText="1"/>
    </xf>
  </cellXfs>
  <cellStyles count="15">
    <cellStyle name="Заголовок" xfId="1"/>
    <cellStyle name="ЗаголовокСтолбца" xfId="2"/>
    <cellStyle name="Обычный" xfId="0" builtinId="0"/>
    <cellStyle name="Обычный 10 4" xfId="3"/>
    <cellStyle name="Обычный 2 10 3" xfId="4"/>
    <cellStyle name="Обычный 2 2 20" xfId="5"/>
    <cellStyle name="Обычный 200" xfId="6"/>
    <cellStyle name="Процентный" xfId="7" builtinId="5"/>
    <cellStyle name="Процентный 2" xfId="8"/>
    <cellStyle name="Процентный 2 3" xfId="9"/>
    <cellStyle name="Стиль 1 2 24" xfId="10"/>
    <cellStyle name="Стиль 1 2 24 2" xfId="11"/>
    <cellStyle name="Финансовый" xfId="12" builtinId="3"/>
    <cellStyle name="Финансовый 10" xfId="13"/>
    <cellStyle name="Формула"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5"/>
  <sheetViews>
    <sheetView tabSelected="1" view="pageBreakPreview" topLeftCell="A62" zoomScaleNormal="100" zoomScaleSheetLayoutView="100" workbookViewId="0">
      <selection activeCell="AJ80" sqref="AJ80"/>
    </sheetView>
  </sheetViews>
  <sheetFormatPr defaultColWidth="0.85546875" defaultRowHeight="15" customHeight="1" x14ac:dyDescent="0.25"/>
  <cols>
    <col min="1" max="71" width="0.85546875" style="22"/>
    <col min="72" max="107" width="1.7109375" style="22" customWidth="1"/>
    <col min="108" max="108" width="28.140625" style="22" customWidth="1"/>
    <col min="109" max="109" width="51.7109375" style="46" customWidth="1"/>
    <col min="110" max="110" width="18.140625" style="22" customWidth="1"/>
    <col min="111" max="16384" width="0.85546875" style="22"/>
  </cols>
  <sheetData>
    <row r="1" spans="1:110" s="21" customFormat="1" ht="12" customHeight="1" x14ac:dyDescent="0.2">
      <c r="BO1" s="21" t="s">
        <v>90</v>
      </c>
      <c r="DE1" s="45"/>
    </row>
    <row r="2" spans="1:110" s="21" customFormat="1" ht="12" customHeight="1" x14ac:dyDescent="0.2">
      <c r="BO2" s="21" t="s">
        <v>27</v>
      </c>
      <c r="DE2" s="45"/>
    </row>
    <row r="3" spans="1:110" s="21" customFormat="1" ht="12" customHeight="1" x14ac:dyDescent="0.2">
      <c r="BO3" s="21" t="s">
        <v>28</v>
      </c>
      <c r="DE3" s="45"/>
    </row>
    <row r="4" spans="1:110" ht="21" customHeight="1" x14ac:dyDescent="0.25"/>
    <row r="5" spans="1:110" s="23" customFormat="1" ht="14.25" customHeight="1" x14ac:dyDescent="0.25">
      <c r="A5" s="115" t="s">
        <v>160</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47"/>
    </row>
    <row r="6" spans="1:110" s="23" customFormat="1" ht="14.25" customHeight="1" x14ac:dyDescent="0.25">
      <c r="A6" s="115" t="s">
        <v>19</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47"/>
    </row>
    <row r="7" spans="1:110" s="23" customFormat="1" ht="14.25" customHeight="1" x14ac:dyDescent="0.25">
      <c r="A7" s="115" t="s">
        <v>91</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47"/>
    </row>
    <row r="8" spans="1:110" s="23" customFormat="1" ht="14.25" customHeight="1" x14ac:dyDescent="0.25">
      <c r="A8" s="115" t="s">
        <v>114</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47"/>
    </row>
    <row r="9" spans="1:110" ht="21" customHeight="1" x14ac:dyDescent="0.25"/>
    <row r="10" spans="1:110" x14ac:dyDescent="0.25">
      <c r="C10" s="24" t="s">
        <v>29</v>
      </c>
      <c r="D10" s="24"/>
      <c r="AG10" s="128" t="s">
        <v>154</v>
      </c>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row>
    <row r="11" spans="1:110" x14ac:dyDescent="0.25">
      <c r="C11" s="24" t="s">
        <v>30</v>
      </c>
      <c r="D11" s="24"/>
      <c r="J11" s="111" t="s">
        <v>155</v>
      </c>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row>
    <row r="12" spans="1:110" x14ac:dyDescent="0.25">
      <c r="C12" s="24" t="s">
        <v>31</v>
      </c>
      <c r="D12" s="24"/>
      <c r="J12" s="112" t="s">
        <v>156</v>
      </c>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row>
    <row r="13" spans="1:110" x14ac:dyDescent="0.25">
      <c r="C13" s="24" t="s">
        <v>32</v>
      </c>
      <c r="D13" s="24"/>
      <c r="AQ13" s="113" t="s">
        <v>162</v>
      </c>
      <c r="AR13" s="113"/>
      <c r="AS13" s="113"/>
      <c r="AT13" s="113"/>
      <c r="AU13" s="113"/>
      <c r="AV13" s="113"/>
      <c r="AW13" s="113"/>
      <c r="AX13" s="113"/>
      <c r="AY13" s="114" t="s">
        <v>33</v>
      </c>
      <c r="AZ13" s="114"/>
      <c r="BA13" s="113" t="s">
        <v>163</v>
      </c>
      <c r="BB13" s="113"/>
      <c r="BC13" s="113"/>
      <c r="BD13" s="113"/>
      <c r="BE13" s="113"/>
      <c r="BF13" s="113"/>
      <c r="BG13" s="113"/>
      <c r="BH13" s="113"/>
      <c r="BI13" s="22" t="s">
        <v>34</v>
      </c>
    </row>
    <row r="14" spans="1:110" ht="15" customHeight="1" x14ac:dyDescent="0.25">
      <c r="DD14" s="25"/>
    </row>
    <row r="15" spans="1:110" s="28" customFormat="1" ht="13.5" x14ac:dyDescent="0.2">
      <c r="A15" s="122" t="s">
        <v>26</v>
      </c>
      <c r="B15" s="117"/>
      <c r="C15" s="117"/>
      <c r="D15" s="117"/>
      <c r="E15" s="117"/>
      <c r="F15" s="117"/>
      <c r="G15" s="117"/>
      <c r="H15" s="117"/>
      <c r="I15" s="118"/>
      <c r="J15" s="116" t="s">
        <v>0</v>
      </c>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8"/>
      <c r="BI15" s="122" t="s">
        <v>35</v>
      </c>
      <c r="BJ15" s="117"/>
      <c r="BK15" s="117"/>
      <c r="BL15" s="117"/>
      <c r="BM15" s="117"/>
      <c r="BN15" s="117"/>
      <c r="BO15" s="117"/>
      <c r="BP15" s="117"/>
      <c r="BQ15" s="117"/>
      <c r="BR15" s="117"/>
      <c r="BS15" s="118"/>
      <c r="BT15" s="86" t="s">
        <v>203</v>
      </c>
      <c r="BU15" s="87"/>
      <c r="BV15" s="87"/>
      <c r="BW15" s="87"/>
      <c r="BX15" s="87"/>
      <c r="BY15" s="87"/>
      <c r="BZ15" s="87"/>
      <c r="CA15" s="87"/>
      <c r="CB15" s="87"/>
      <c r="CC15" s="87"/>
      <c r="CD15" s="87"/>
      <c r="CE15" s="87"/>
      <c r="CF15" s="87"/>
      <c r="CG15" s="87"/>
      <c r="CH15" s="87"/>
      <c r="CI15" s="87"/>
      <c r="CJ15" s="87"/>
      <c r="CK15" s="87"/>
      <c r="CL15" s="87"/>
      <c r="CM15" s="88"/>
      <c r="CN15" s="122" t="s">
        <v>3</v>
      </c>
      <c r="CO15" s="123"/>
      <c r="CP15" s="123"/>
      <c r="CQ15" s="123"/>
      <c r="CR15" s="123"/>
      <c r="CS15" s="123"/>
      <c r="CT15" s="123"/>
      <c r="CU15" s="123"/>
      <c r="CV15" s="123"/>
      <c r="CW15" s="123"/>
      <c r="CX15" s="123"/>
      <c r="CY15" s="123"/>
      <c r="CZ15" s="123"/>
      <c r="DA15" s="123"/>
      <c r="DB15" s="123"/>
      <c r="DC15" s="123"/>
      <c r="DD15" s="124"/>
      <c r="DE15" s="63"/>
      <c r="DF15" s="27"/>
    </row>
    <row r="16" spans="1:110" s="28" customFormat="1" ht="13.5" x14ac:dyDescent="0.2">
      <c r="A16" s="119"/>
      <c r="B16" s="120"/>
      <c r="C16" s="120"/>
      <c r="D16" s="120"/>
      <c r="E16" s="120"/>
      <c r="F16" s="120"/>
      <c r="G16" s="120"/>
      <c r="H16" s="120"/>
      <c r="I16" s="121"/>
      <c r="J16" s="119"/>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1"/>
      <c r="BI16" s="119"/>
      <c r="BJ16" s="120"/>
      <c r="BK16" s="120"/>
      <c r="BL16" s="120"/>
      <c r="BM16" s="120"/>
      <c r="BN16" s="120"/>
      <c r="BO16" s="120"/>
      <c r="BP16" s="120"/>
      <c r="BQ16" s="120"/>
      <c r="BR16" s="120"/>
      <c r="BS16" s="121"/>
      <c r="BT16" s="86" t="s">
        <v>1</v>
      </c>
      <c r="BU16" s="87"/>
      <c r="BV16" s="87"/>
      <c r="BW16" s="87"/>
      <c r="BX16" s="87"/>
      <c r="BY16" s="87"/>
      <c r="BZ16" s="87"/>
      <c r="CA16" s="87"/>
      <c r="CB16" s="87"/>
      <c r="CC16" s="88"/>
      <c r="CD16" s="86" t="s">
        <v>2</v>
      </c>
      <c r="CE16" s="87"/>
      <c r="CF16" s="87"/>
      <c r="CG16" s="87"/>
      <c r="CH16" s="87"/>
      <c r="CI16" s="87"/>
      <c r="CJ16" s="87"/>
      <c r="CK16" s="87"/>
      <c r="CL16" s="87"/>
      <c r="CM16" s="88"/>
      <c r="CN16" s="125"/>
      <c r="CO16" s="126"/>
      <c r="CP16" s="126"/>
      <c r="CQ16" s="126"/>
      <c r="CR16" s="126"/>
      <c r="CS16" s="126"/>
      <c r="CT16" s="126"/>
      <c r="CU16" s="126"/>
      <c r="CV16" s="126"/>
      <c r="CW16" s="126"/>
      <c r="CX16" s="126"/>
      <c r="CY16" s="126"/>
      <c r="CZ16" s="126"/>
      <c r="DA16" s="126"/>
      <c r="DB16" s="126"/>
      <c r="DC16" s="126"/>
      <c r="DD16" s="127"/>
      <c r="DE16" s="63"/>
    </row>
    <row r="17" spans="1:110" s="28" customFormat="1" ht="15" customHeight="1" x14ac:dyDescent="0.2">
      <c r="A17" s="82" t="s">
        <v>4</v>
      </c>
      <c r="B17" s="83"/>
      <c r="C17" s="83"/>
      <c r="D17" s="83"/>
      <c r="E17" s="83"/>
      <c r="F17" s="83"/>
      <c r="G17" s="83"/>
      <c r="H17" s="83"/>
      <c r="I17" s="84"/>
      <c r="J17" s="2"/>
      <c r="K17" s="85" t="s">
        <v>36</v>
      </c>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1"/>
      <c r="BI17" s="86" t="s">
        <v>37</v>
      </c>
      <c r="BJ17" s="87"/>
      <c r="BK17" s="87"/>
      <c r="BL17" s="87"/>
      <c r="BM17" s="87"/>
      <c r="BN17" s="87"/>
      <c r="BO17" s="87"/>
      <c r="BP17" s="87"/>
      <c r="BQ17" s="87"/>
      <c r="BR17" s="87"/>
      <c r="BS17" s="88"/>
      <c r="BT17" s="86" t="s">
        <v>37</v>
      </c>
      <c r="BU17" s="87"/>
      <c r="BV17" s="87"/>
      <c r="BW17" s="87"/>
      <c r="BX17" s="87"/>
      <c r="BY17" s="87"/>
      <c r="BZ17" s="87"/>
      <c r="CA17" s="87"/>
      <c r="CB17" s="87"/>
      <c r="CC17" s="88"/>
      <c r="CD17" s="86" t="s">
        <v>37</v>
      </c>
      <c r="CE17" s="87"/>
      <c r="CF17" s="87"/>
      <c r="CG17" s="87"/>
      <c r="CH17" s="87"/>
      <c r="CI17" s="87"/>
      <c r="CJ17" s="87"/>
      <c r="CK17" s="87"/>
      <c r="CL17" s="87"/>
      <c r="CM17" s="88"/>
      <c r="CN17" s="107" t="s">
        <v>37</v>
      </c>
      <c r="CO17" s="99"/>
      <c r="CP17" s="99"/>
      <c r="CQ17" s="99"/>
      <c r="CR17" s="99"/>
      <c r="CS17" s="99"/>
      <c r="CT17" s="99"/>
      <c r="CU17" s="99"/>
      <c r="CV17" s="99"/>
      <c r="CW17" s="99"/>
      <c r="CX17" s="99"/>
      <c r="CY17" s="99"/>
      <c r="CZ17" s="99"/>
      <c r="DA17" s="99"/>
      <c r="DB17" s="99"/>
      <c r="DC17" s="99"/>
      <c r="DD17" s="100"/>
      <c r="DE17" s="64"/>
      <c r="DF17" s="41"/>
    </row>
    <row r="18" spans="1:110" s="28" customFormat="1" ht="21.75" customHeight="1" x14ac:dyDescent="0.2">
      <c r="A18" s="82" t="s">
        <v>6</v>
      </c>
      <c r="B18" s="83"/>
      <c r="C18" s="83"/>
      <c r="D18" s="83"/>
      <c r="E18" s="83"/>
      <c r="F18" s="83"/>
      <c r="G18" s="83"/>
      <c r="H18" s="83"/>
      <c r="I18" s="84"/>
      <c r="J18" s="2"/>
      <c r="K18" s="85" t="s">
        <v>92</v>
      </c>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1"/>
      <c r="BI18" s="86" t="s">
        <v>5</v>
      </c>
      <c r="BJ18" s="87"/>
      <c r="BK18" s="87"/>
      <c r="BL18" s="87"/>
      <c r="BM18" s="87"/>
      <c r="BN18" s="87"/>
      <c r="BO18" s="87"/>
      <c r="BP18" s="87"/>
      <c r="BQ18" s="87"/>
      <c r="BR18" s="87"/>
      <c r="BS18" s="88"/>
      <c r="BT18" s="68">
        <f>BT19+BT33+BT47</f>
        <v>3777377.2316237362</v>
      </c>
      <c r="BU18" s="69"/>
      <c r="BV18" s="69"/>
      <c r="BW18" s="69"/>
      <c r="BX18" s="69"/>
      <c r="BY18" s="69"/>
      <c r="BZ18" s="69"/>
      <c r="CA18" s="69"/>
      <c r="CB18" s="69"/>
      <c r="CC18" s="70"/>
      <c r="CD18" s="68">
        <v>3450920.2387300003</v>
      </c>
      <c r="CE18" s="69"/>
      <c r="CF18" s="69"/>
      <c r="CG18" s="69"/>
      <c r="CH18" s="69"/>
      <c r="CI18" s="69"/>
      <c r="CJ18" s="69"/>
      <c r="CK18" s="69"/>
      <c r="CL18" s="69"/>
      <c r="CM18" s="70"/>
      <c r="CN18" s="108"/>
      <c r="CO18" s="109"/>
      <c r="CP18" s="109"/>
      <c r="CQ18" s="109"/>
      <c r="CR18" s="109"/>
      <c r="CS18" s="109"/>
      <c r="CT18" s="109"/>
      <c r="CU18" s="109"/>
      <c r="CV18" s="109"/>
      <c r="CW18" s="109"/>
      <c r="CX18" s="109"/>
      <c r="CY18" s="109"/>
      <c r="CZ18" s="109"/>
      <c r="DA18" s="109"/>
      <c r="DB18" s="109"/>
      <c r="DC18" s="109"/>
      <c r="DD18" s="110"/>
      <c r="DE18" s="63"/>
      <c r="DF18" s="27"/>
    </row>
    <row r="19" spans="1:110" s="28" customFormat="1" ht="19.5" customHeight="1" x14ac:dyDescent="0.2">
      <c r="A19" s="82" t="s">
        <v>7</v>
      </c>
      <c r="B19" s="83"/>
      <c r="C19" s="83"/>
      <c r="D19" s="83"/>
      <c r="E19" s="83"/>
      <c r="F19" s="83"/>
      <c r="G19" s="83"/>
      <c r="H19" s="83"/>
      <c r="I19" s="84"/>
      <c r="J19" s="2"/>
      <c r="K19" s="85" t="s">
        <v>93</v>
      </c>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1"/>
      <c r="BI19" s="86" t="s">
        <v>5</v>
      </c>
      <c r="BJ19" s="87"/>
      <c r="BK19" s="87"/>
      <c r="BL19" s="87"/>
      <c r="BM19" s="87"/>
      <c r="BN19" s="87"/>
      <c r="BO19" s="87"/>
      <c r="BP19" s="87"/>
      <c r="BQ19" s="87"/>
      <c r="BR19" s="87"/>
      <c r="BS19" s="88"/>
      <c r="BT19" s="68">
        <f>BT20+BT25+BT27+BT31+BT32</f>
        <v>560960.48375692801</v>
      </c>
      <c r="BU19" s="69"/>
      <c r="BV19" s="69"/>
      <c r="BW19" s="69"/>
      <c r="BX19" s="69"/>
      <c r="BY19" s="69"/>
      <c r="BZ19" s="69"/>
      <c r="CA19" s="69"/>
      <c r="CB19" s="69"/>
      <c r="CC19" s="70"/>
      <c r="CD19" s="68">
        <f>CD20+CD25+CD27+CD31+CD32</f>
        <v>578361.19133000006</v>
      </c>
      <c r="CE19" s="69"/>
      <c r="CF19" s="69"/>
      <c r="CG19" s="69"/>
      <c r="CH19" s="69"/>
      <c r="CI19" s="69"/>
      <c r="CJ19" s="69"/>
      <c r="CK19" s="69"/>
      <c r="CL19" s="69"/>
      <c r="CM19" s="70"/>
      <c r="CN19" s="95"/>
      <c r="CO19" s="96"/>
      <c r="CP19" s="96"/>
      <c r="CQ19" s="96"/>
      <c r="CR19" s="96"/>
      <c r="CS19" s="96"/>
      <c r="CT19" s="96"/>
      <c r="CU19" s="96"/>
      <c r="CV19" s="96"/>
      <c r="CW19" s="96"/>
      <c r="CX19" s="96"/>
      <c r="CY19" s="96"/>
      <c r="CZ19" s="96"/>
      <c r="DA19" s="96"/>
      <c r="DB19" s="96"/>
      <c r="DC19" s="96"/>
      <c r="DD19" s="97"/>
      <c r="DE19" s="44"/>
      <c r="DF19" s="31"/>
    </row>
    <row r="20" spans="1:110" s="28" customFormat="1" ht="15" customHeight="1" x14ac:dyDescent="0.2">
      <c r="A20" s="82" t="s">
        <v>8</v>
      </c>
      <c r="B20" s="83"/>
      <c r="C20" s="83"/>
      <c r="D20" s="83"/>
      <c r="E20" s="83"/>
      <c r="F20" s="83"/>
      <c r="G20" s="83"/>
      <c r="H20" s="83"/>
      <c r="I20" s="84"/>
      <c r="J20" s="2"/>
      <c r="K20" s="85" t="s">
        <v>9</v>
      </c>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1"/>
      <c r="BI20" s="86" t="s">
        <v>5</v>
      </c>
      <c r="BJ20" s="87"/>
      <c r="BK20" s="87"/>
      <c r="BL20" s="87"/>
      <c r="BM20" s="87"/>
      <c r="BN20" s="87"/>
      <c r="BO20" s="87"/>
      <c r="BP20" s="87"/>
      <c r="BQ20" s="87"/>
      <c r="BR20" s="87"/>
      <c r="BS20" s="88"/>
      <c r="BT20" s="68">
        <f>BT21+BT22+BT23</f>
        <v>173585.64303535226</v>
      </c>
      <c r="BU20" s="69"/>
      <c r="BV20" s="69"/>
      <c r="BW20" s="69"/>
      <c r="BX20" s="69"/>
      <c r="BY20" s="69"/>
      <c r="BZ20" s="69"/>
      <c r="CA20" s="69"/>
      <c r="CB20" s="69"/>
      <c r="CC20" s="70"/>
      <c r="CD20" s="68">
        <f>CD21+CD22+CD23</f>
        <v>82631.462059999991</v>
      </c>
      <c r="CE20" s="69"/>
      <c r="CF20" s="69"/>
      <c r="CG20" s="69"/>
      <c r="CH20" s="69"/>
      <c r="CI20" s="69"/>
      <c r="CJ20" s="69"/>
      <c r="CK20" s="69"/>
      <c r="CL20" s="69"/>
      <c r="CM20" s="70"/>
      <c r="CN20" s="71"/>
      <c r="CO20" s="72"/>
      <c r="CP20" s="72"/>
      <c r="CQ20" s="72"/>
      <c r="CR20" s="72"/>
      <c r="CS20" s="72"/>
      <c r="CT20" s="72"/>
      <c r="CU20" s="72"/>
      <c r="CV20" s="72"/>
      <c r="CW20" s="72"/>
      <c r="CX20" s="72"/>
      <c r="CY20" s="72"/>
      <c r="CZ20" s="72"/>
      <c r="DA20" s="72"/>
      <c r="DB20" s="72"/>
      <c r="DC20" s="72"/>
      <c r="DD20" s="73"/>
      <c r="DE20" s="44"/>
      <c r="DF20" s="31"/>
    </row>
    <row r="21" spans="1:110" s="28" customFormat="1" ht="261.75" customHeight="1" x14ac:dyDescent="0.2">
      <c r="A21" s="82" t="s">
        <v>11</v>
      </c>
      <c r="B21" s="83"/>
      <c r="C21" s="83"/>
      <c r="D21" s="83"/>
      <c r="E21" s="83"/>
      <c r="F21" s="83"/>
      <c r="G21" s="83"/>
      <c r="H21" s="83"/>
      <c r="I21" s="84"/>
      <c r="J21" s="2"/>
      <c r="K21" s="85" t="s">
        <v>115</v>
      </c>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1"/>
      <c r="BI21" s="86" t="s">
        <v>5</v>
      </c>
      <c r="BJ21" s="87"/>
      <c r="BK21" s="87"/>
      <c r="BL21" s="87"/>
      <c r="BM21" s="87"/>
      <c r="BN21" s="87"/>
      <c r="BO21" s="87"/>
      <c r="BP21" s="87"/>
      <c r="BQ21" s="87"/>
      <c r="BR21" s="87"/>
      <c r="BS21" s="88"/>
      <c r="BT21" s="68">
        <v>69509.469348860293</v>
      </c>
      <c r="BU21" s="69"/>
      <c r="BV21" s="69"/>
      <c r="BW21" s="69"/>
      <c r="BX21" s="69"/>
      <c r="BY21" s="69"/>
      <c r="BZ21" s="69"/>
      <c r="CA21" s="69"/>
      <c r="CB21" s="69"/>
      <c r="CC21" s="70"/>
      <c r="CD21" s="68">
        <v>21638.092829999994</v>
      </c>
      <c r="CE21" s="69"/>
      <c r="CF21" s="69"/>
      <c r="CG21" s="69"/>
      <c r="CH21" s="69"/>
      <c r="CI21" s="69"/>
      <c r="CJ21" s="69"/>
      <c r="CK21" s="69"/>
      <c r="CL21" s="69"/>
      <c r="CM21" s="70"/>
      <c r="CN21" s="104" t="s">
        <v>231</v>
      </c>
      <c r="CO21" s="105"/>
      <c r="CP21" s="105"/>
      <c r="CQ21" s="105"/>
      <c r="CR21" s="105"/>
      <c r="CS21" s="105"/>
      <c r="CT21" s="105"/>
      <c r="CU21" s="105"/>
      <c r="CV21" s="105"/>
      <c r="CW21" s="105"/>
      <c r="CX21" s="105"/>
      <c r="CY21" s="105"/>
      <c r="CZ21" s="105"/>
      <c r="DA21" s="105"/>
      <c r="DB21" s="105"/>
      <c r="DC21" s="105"/>
      <c r="DD21" s="106"/>
      <c r="DE21" s="44"/>
      <c r="DF21" s="31"/>
    </row>
    <row r="22" spans="1:110" s="28" customFormat="1" ht="114.75" customHeight="1" x14ac:dyDescent="0.2">
      <c r="A22" s="82" t="s">
        <v>13</v>
      </c>
      <c r="B22" s="83"/>
      <c r="C22" s="83"/>
      <c r="D22" s="83"/>
      <c r="E22" s="83"/>
      <c r="F22" s="83"/>
      <c r="G22" s="83"/>
      <c r="H22" s="83"/>
      <c r="I22" s="84"/>
      <c r="J22" s="2"/>
      <c r="K22" s="85" t="s">
        <v>94</v>
      </c>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1"/>
      <c r="BI22" s="86" t="s">
        <v>5</v>
      </c>
      <c r="BJ22" s="87"/>
      <c r="BK22" s="87"/>
      <c r="BL22" s="87"/>
      <c r="BM22" s="87"/>
      <c r="BN22" s="87"/>
      <c r="BO22" s="87"/>
      <c r="BP22" s="87"/>
      <c r="BQ22" s="87"/>
      <c r="BR22" s="87"/>
      <c r="BS22" s="88"/>
      <c r="BT22" s="68">
        <v>77544.602097508498</v>
      </c>
      <c r="BU22" s="69"/>
      <c r="BV22" s="69"/>
      <c r="BW22" s="69"/>
      <c r="BX22" s="69"/>
      <c r="BY22" s="69"/>
      <c r="BZ22" s="69"/>
      <c r="CA22" s="69"/>
      <c r="CB22" s="69"/>
      <c r="CC22" s="70"/>
      <c r="CD22" s="68">
        <v>43917.670140000002</v>
      </c>
      <c r="CE22" s="69"/>
      <c r="CF22" s="69"/>
      <c r="CG22" s="69"/>
      <c r="CH22" s="69"/>
      <c r="CI22" s="69"/>
      <c r="CJ22" s="69"/>
      <c r="CK22" s="69"/>
      <c r="CL22" s="69"/>
      <c r="CM22" s="70"/>
      <c r="CN22" s="104" t="s">
        <v>224</v>
      </c>
      <c r="CO22" s="105"/>
      <c r="CP22" s="105"/>
      <c r="CQ22" s="105"/>
      <c r="CR22" s="105"/>
      <c r="CS22" s="105"/>
      <c r="CT22" s="105"/>
      <c r="CU22" s="105"/>
      <c r="CV22" s="105"/>
      <c r="CW22" s="105"/>
      <c r="CX22" s="105"/>
      <c r="CY22" s="105"/>
      <c r="CZ22" s="105"/>
      <c r="DA22" s="105"/>
      <c r="DB22" s="105"/>
      <c r="DC22" s="105"/>
      <c r="DD22" s="106"/>
      <c r="DE22" s="44"/>
      <c r="DF22" s="31"/>
    </row>
    <row r="23" spans="1:110" s="28" customFormat="1" ht="68.25" customHeight="1" x14ac:dyDescent="0.2">
      <c r="A23" s="82" t="s">
        <v>38</v>
      </c>
      <c r="B23" s="83"/>
      <c r="C23" s="83"/>
      <c r="D23" s="83"/>
      <c r="E23" s="83"/>
      <c r="F23" s="83"/>
      <c r="G23" s="83"/>
      <c r="H23" s="83"/>
      <c r="I23" s="84"/>
      <c r="J23" s="2"/>
      <c r="K23" s="85" t="s">
        <v>39</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1"/>
      <c r="BI23" s="86" t="s">
        <v>5</v>
      </c>
      <c r="BJ23" s="87"/>
      <c r="BK23" s="87"/>
      <c r="BL23" s="87"/>
      <c r="BM23" s="87"/>
      <c r="BN23" s="87"/>
      <c r="BO23" s="87"/>
      <c r="BP23" s="87"/>
      <c r="BQ23" s="87"/>
      <c r="BR23" s="87"/>
      <c r="BS23" s="88"/>
      <c r="BT23" s="68">
        <v>26531.571588983476</v>
      </c>
      <c r="BU23" s="69"/>
      <c r="BV23" s="69"/>
      <c r="BW23" s="69"/>
      <c r="BX23" s="69"/>
      <c r="BY23" s="69"/>
      <c r="BZ23" s="69"/>
      <c r="CA23" s="69"/>
      <c r="CB23" s="69"/>
      <c r="CC23" s="70"/>
      <c r="CD23" s="68">
        <v>17075.699090000002</v>
      </c>
      <c r="CE23" s="69"/>
      <c r="CF23" s="69"/>
      <c r="CG23" s="69"/>
      <c r="CH23" s="69"/>
      <c r="CI23" s="69"/>
      <c r="CJ23" s="69"/>
      <c r="CK23" s="69"/>
      <c r="CL23" s="69"/>
      <c r="CM23" s="70"/>
      <c r="CN23" s="74" t="s">
        <v>227</v>
      </c>
      <c r="CO23" s="75"/>
      <c r="CP23" s="75"/>
      <c r="CQ23" s="75"/>
      <c r="CR23" s="75"/>
      <c r="CS23" s="75"/>
      <c r="CT23" s="75"/>
      <c r="CU23" s="75"/>
      <c r="CV23" s="75"/>
      <c r="CW23" s="75"/>
      <c r="CX23" s="75"/>
      <c r="CY23" s="75"/>
      <c r="CZ23" s="75"/>
      <c r="DA23" s="75"/>
      <c r="DB23" s="75"/>
      <c r="DC23" s="75"/>
      <c r="DD23" s="76"/>
      <c r="DE23" s="44"/>
      <c r="DF23" s="37"/>
    </row>
    <row r="24" spans="1:110" s="28" customFormat="1" ht="15" customHeight="1" x14ac:dyDescent="0.2">
      <c r="A24" s="82" t="s">
        <v>40</v>
      </c>
      <c r="B24" s="83"/>
      <c r="C24" s="83"/>
      <c r="D24" s="83"/>
      <c r="E24" s="83"/>
      <c r="F24" s="83"/>
      <c r="G24" s="83"/>
      <c r="H24" s="83"/>
      <c r="I24" s="84"/>
      <c r="J24" s="2"/>
      <c r="K24" s="85" t="s">
        <v>12</v>
      </c>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1"/>
      <c r="BI24" s="86" t="s">
        <v>5</v>
      </c>
      <c r="BJ24" s="87"/>
      <c r="BK24" s="87"/>
      <c r="BL24" s="87"/>
      <c r="BM24" s="87"/>
      <c r="BN24" s="87"/>
      <c r="BO24" s="87"/>
      <c r="BP24" s="87"/>
      <c r="BQ24" s="87"/>
      <c r="BR24" s="87"/>
      <c r="BS24" s="88"/>
      <c r="BT24" s="68">
        <v>25614.871765476109</v>
      </c>
      <c r="BU24" s="69"/>
      <c r="BV24" s="69"/>
      <c r="BW24" s="69"/>
      <c r="BX24" s="69"/>
      <c r="BY24" s="69"/>
      <c r="BZ24" s="69"/>
      <c r="CA24" s="69"/>
      <c r="CB24" s="69"/>
      <c r="CC24" s="70"/>
      <c r="CD24" s="68">
        <v>15544.944530000001</v>
      </c>
      <c r="CE24" s="69"/>
      <c r="CF24" s="69"/>
      <c r="CG24" s="69"/>
      <c r="CH24" s="69"/>
      <c r="CI24" s="69"/>
      <c r="CJ24" s="69"/>
      <c r="CK24" s="69"/>
      <c r="CL24" s="69"/>
      <c r="CM24" s="70"/>
      <c r="CN24" s="77"/>
      <c r="CO24" s="78"/>
      <c r="CP24" s="78"/>
      <c r="CQ24" s="78"/>
      <c r="CR24" s="78"/>
      <c r="CS24" s="78"/>
      <c r="CT24" s="78"/>
      <c r="CU24" s="78"/>
      <c r="CV24" s="78"/>
      <c r="CW24" s="78"/>
      <c r="CX24" s="78"/>
      <c r="CY24" s="78"/>
      <c r="CZ24" s="78"/>
      <c r="DA24" s="78"/>
      <c r="DB24" s="78"/>
      <c r="DC24" s="78"/>
      <c r="DD24" s="79"/>
      <c r="DE24" s="44"/>
      <c r="DF24" s="31"/>
    </row>
    <row r="25" spans="1:110" s="28" customFormat="1" ht="93" customHeight="1" x14ac:dyDescent="0.2">
      <c r="A25" s="82" t="s">
        <v>10</v>
      </c>
      <c r="B25" s="83"/>
      <c r="C25" s="83"/>
      <c r="D25" s="83"/>
      <c r="E25" s="83"/>
      <c r="F25" s="83"/>
      <c r="G25" s="83"/>
      <c r="H25" s="83"/>
      <c r="I25" s="84"/>
      <c r="J25" s="2"/>
      <c r="K25" s="85" t="s">
        <v>20</v>
      </c>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1"/>
      <c r="BI25" s="86" t="s">
        <v>5</v>
      </c>
      <c r="BJ25" s="87"/>
      <c r="BK25" s="87"/>
      <c r="BL25" s="87"/>
      <c r="BM25" s="87"/>
      <c r="BN25" s="87"/>
      <c r="BO25" s="87"/>
      <c r="BP25" s="87"/>
      <c r="BQ25" s="87"/>
      <c r="BR25" s="87"/>
      <c r="BS25" s="88"/>
      <c r="BT25" s="68">
        <v>341350.92787794833</v>
      </c>
      <c r="BU25" s="69"/>
      <c r="BV25" s="69"/>
      <c r="BW25" s="69"/>
      <c r="BX25" s="69"/>
      <c r="BY25" s="69"/>
      <c r="BZ25" s="69"/>
      <c r="CA25" s="69"/>
      <c r="CB25" s="69"/>
      <c r="CC25" s="70"/>
      <c r="CD25" s="68">
        <v>407339.65018</v>
      </c>
      <c r="CE25" s="69"/>
      <c r="CF25" s="69"/>
      <c r="CG25" s="69"/>
      <c r="CH25" s="69"/>
      <c r="CI25" s="69"/>
      <c r="CJ25" s="69"/>
      <c r="CK25" s="69"/>
      <c r="CL25" s="69"/>
      <c r="CM25" s="70"/>
      <c r="CN25" s="71" t="s">
        <v>238</v>
      </c>
      <c r="CO25" s="72"/>
      <c r="CP25" s="72"/>
      <c r="CQ25" s="72"/>
      <c r="CR25" s="72"/>
      <c r="CS25" s="72"/>
      <c r="CT25" s="72"/>
      <c r="CU25" s="72"/>
      <c r="CV25" s="72"/>
      <c r="CW25" s="72"/>
      <c r="CX25" s="72"/>
      <c r="CY25" s="72"/>
      <c r="CZ25" s="72"/>
      <c r="DA25" s="72"/>
      <c r="DB25" s="72"/>
      <c r="DC25" s="72"/>
      <c r="DD25" s="73"/>
      <c r="DE25" s="44"/>
      <c r="DF25" s="31"/>
    </row>
    <row r="26" spans="1:110" s="28" customFormat="1" ht="30" customHeight="1" x14ac:dyDescent="0.2">
      <c r="A26" s="82" t="s">
        <v>41</v>
      </c>
      <c r="B26" s="83"/>
      <c r="C26" s="83"/>
      <c r="D26" s="83"/>
      <c r="E26" s="83"/>
      <c r="F26" s="83"/>
      <c r="G26" s="83"/>
      <c r="H26" s="83"/>
      <c r="I26" s="84"/>
      <c r="J26" s="2"/>
      <c r="K26" s="85" t="s">
        <v>12</v>
      </c>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1"/>
      <c r="BI26" s="86" t="s">
        <v>5</v>
      </c>
      <c r="BJ26" s="87"/>
      <c r="BK26" s="87"/>
      <c r="BL26" s="87"/>
      <c r="BM26" s="87"/>
      <c r="BN26" s="87"/>
      <c r="BO26" s="87"/>
      <c r="BP26" s="87"/>
      <c r="BQ26" s="87"/>
      <c r="BR26" s="87"/>
      <c r="BS26" s="88"/>
      <c r="BT26" s="68" t="s">
        <v>37</v>
      </c>
      <c r="BU26" s="69"/>
      <c r="BV26" s="69"/>
      <c r="BW26" s="69"/>
      <c r="BX26" s="69"/>
      <c r="BY26" s="69"/>
      <c r="BZ26" s="69"/>
      <c r="CA26" s="69"/>
      <c r="CB26" s="69"/>
      <c r="CC26" s="70"/>
      <c r="CD26" s="68">
        <v>31323.82</v>
      </c>
      <c r="CE26" s="69"/>
      <c r="CF26" s="69"/>
      <c r="CG26" s="69"/>
      <c r="CH26" s="69"/>
      <c r="CI26" s="69"/>
      <c r="CJ26" s="69"/>
      <c r="CK26" s="69"/>
      <c r="CL26" s="69"/>
      <c r="CM26" s="70"/>
      <c r="CN26" s="71" t="s">
        <v>168</v>
      </c>
      <c r="CO26" s="72"/>
      <c r="CP26" s="72"/>
      <c r="CQ26" s="72"/>
      <c r="CR26" s="72"/>
      <c r="CS26" s="72"/>
      <c r="CT26" s="72"/>
      <c r="CU26" s="72"/>
      <c r="CV26" s="72"/>
      <c r="CW26" s="72"/>
      <c r="CX26" s="72"/>
      <c r="CY26" s="72"/>
      <c r="CZ26" s="72"/>
      <c r="DA26" s="72"/>
      <c r="DB26" s="72"/>
      <c r="DC26" s="72"/>
      <c r="DD26" s="73"/>
      <c r="DE26" s="44"/>
      <c r="DF26" s="31"/>
    </row>
    <row r="27" spans="1:110" s="28" customFormat="1" ht="30" customHeight="1" x14ac:dyDescent="0.2">
      <c r="A27" s="82" t="s">
        <v>14</v>
      </c>
      <c r="B27" s="83"/>
      <c r="C27" s="83"/>
      <c r="D27" s="83"/>
      <c r="E27" s="83"/>
      <c r="F27" s="83"/>
      <c r="G27" s="83"/>
      <c r="H27" s="83"/>
      <c r="I27" s="84"/>
      <c r="J27" s="2"/>
      <c r="K27" s="85" t="s">
        <v>95</v>
      </c>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1"/>
      <c r="BI27" s="86" t="s">
        <v>5</v>
      </c>
      <c r="BJ27" s="87"/>
      <c r="BK27" s="87"/>
      <c r="BL27" s="87"/>
      <c r="BM27" s="87"/>
      <c r="BN27" s="87"/>
      <c r="BO27" s="87"/>
      <c r="BP27" s="87"/>
      <c r="BQ27" s="87"/>
      <c r="BR27" s="87"/>
      <c r="BS27" s="88"/>
      <c r="BT27" s="68">
        <f>BT28+BT29+BT30</f>
        <v>45891.185541238148</v>
      </c>
      <c r="BU27" s="69"/>
      <c r="BV27" s="69"/>
      <c r="BW27" s="69"/>
      <c r="BX27" s="69"/>
      <c r="BY27" s="69"/>
      <c r="BZ27" s="69"/>
      <c r="CA27" s="69"/>
      <c r="CB27" s="69"/>
      <c r="CC27" s="70"/>
      <c r="CD27" s="68">
        <f>CD28+CD29+CD30</f>
        <v>88346.320220000009</v>
      </c>
      <c r="CE27" s="69"/>
      <c r="CF27" s="69"/>
      <c r="CG27" s="69"/>
      <c r="CH27" s="69"/>
      <c r="CI27" s="69"/>
      <c r="CJ27" s="69"/>
      <c r="CK27" s="69"/>
      <c r="CL27" s="69"/>
      <c r="CM27" s="70"/>
      <c r="CN27" s="71"/>
      <c r="CO27" s="72"/>
      <c r="CP27" s="72"/>
      <c r="CQ27" s="72"/>
      <c r="CR27" s="72"/>
      <c r="CS27" s="72"/>
      <c r="CT27" s="72"/>
      <c r="CU27" s="72"/>
      <c r="CV27" s="72"/>
      <c r="CW27" s="72"/>
      <c r="CX27" s="72"/>
      <c r="CY27" s="72"/>
      <c r="CZ27" s="72"/>
      <c r="DA27" s="72"/>
      <c r="DB27" s="72"/>
      <c r="DC27" s="72"/>
      <c r="DD27" s="73"/>
      <c r="DE27" s="44"/>
      <c r="DF27" s="31"/>
    </row>
    <row r="28" spans="1:110" s="28" customFormat="1" ht="62.25" customHeight="1" x14ac:dyDescent="0.2">
      <c r="A28" s="82" t="s">
        <v>42</v>
      </c>
      <c r="B28" s="83"/>
      <c r="C28" s="83"/>
      <c r="D28" s="83"/>
      <c r="E28" s="83"/>
      <c r="F28" s="83"/>
      <c r="G28" s="83"/>
      <c r="H28" s="83"/>
      <c r="I28" s="84"/>
      <c r="J28" s="2"/>
      <c r="K28" s="85" t="s">
        <v>96</v>
      </c>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1"/>
      <c r="BI28" s="86" t="s">
        <v>5</v>
      </c>
      <c r="BJ28" s="87"/>
      <c r="BK28" s="87"/>
      <c r="BL28" s="87"/>
      <c r="BM28" s="87"/>
      <c r="BN28" s="87"/>
      <c r="BO28" s="87"/>
      <c r="BP28" s="87"/>
      <c r="BQ28" s="87"/>
      <c r="BR28" s="87"/>
      <c r="BS28" s="88"/>
      <c r="BT28" s="68">
        <v>8523.8053869735595</v>
      </c>
      <c r="BU28" s="69"/>
      <c r="BV28" s="69"/>
      <c r="BW28" s="69"/>
      <c r="BX28" s="69"/>
      <c r="BY28" s="69"/>
      <c r="BZ28" s="69"/>
      <c r="CA28" s="69"/>
      <c r="CB28" s="69"/>
      <c r="CC28" s="70"/>
      <c r="CD28" s="68">
        <v>22149.538629999999</v>
      </c>
      <c r="CE28" s="69"/>
      <c r="CF28" s="69"/>
      <c r="CG28" s="69"/>
      <c r="CH28" s="69"/>
      <c r="CI28" s="69"/>
      <c r="CJ28" s="69"/>
      <c r="CK28" s="69"/>
      <c r="CL28" s="69"/>
      <c r="CM28" s="70"/>
      <c r="CN28" s="71" t="s">
        <v>228</v>
      </c>
      <c r="CO28" s="72"/>
      <c r="CP28" s="72"/>
      <c r="CQ28" s="72"/>
      <c r="CR28" s="72"/>
      <c r="CS28" s="72"/>
      <c r="CT28" s="72"/>
      <c r="CU28" s="72"/>
      <c r="CV28" s="72"/>
      <c r="CW28" s="72"/>
      <c r="CX28" s="72"/>
      <c r="CY28" s="72"/>
      <c r="CZ28" s="72"/>
      <c r="DA28" s="72"/>
      <c r="DB28" s="72"/>
      <c r="DC28" s="72"/>
      <c r="DD28" s="73"/>
      <c r="DE28" s="44"/>
      <c r="DF28" s="31"/>
    </row>
    <row r="29" spans="1:110" s="28" customFormat="1" ht="42" customHeight="1" x14ac:dyDescent="0.2">
      <c r="A29" s="82" t="s">
        <v>44</v>
      </c>
      <c r="B29" s="83"/>
      <c r="C29" s="83"/>
      <c r="D29" s="83"/>
      <c r="E29" s="83"/>
      <c r="F29" s="83"/>
      <c r="G29" s="83"/>
      <c r="H29" s="83"/>
      <c r="I29" s="84"/>
      <c r="J29" s="2"/>
      <c r="K29" s="85" t="s">
        <v>43</v>
      </c>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1"/>
      <c r="BI29" s="86" t="s">
        <v>5</v>
      </c>
      <c r="BJ29" s="87"/>
      <c r="BK29" s="87"/>
      <c r="BL29" s="87"/>
      <c r="BM29" s="87"/>
      <c r="BN29" s="87"/>
      <c r="BO29" s="87"/>
      <c r="BP29" s="87"/>
      <c r="BQ29" s="87"/>
      <c r="BR29" s="87"/>
      <c r="BS29" s="88"/>
      <c r="BT29" s="68">
        <v>81.664897484609796</v>
      </c>
      <c r="BU29" s="69"/>
      <c r="BV29" s="69"/>
      <c r="BW29" s="69"/>
      <c r="BX29" s="69"/>
      <c r="BY29" s="69"/>
      <c r="BZ29" s="69"/>
      <c r="CA29" s="69"/>
      <c r="CB29" s="69"/>
      <c r="CC29" s="70"/>
      <c r="CD29" s="68">
        <v>42.77993</v>
      </c>
      <c r="CE29" s="69"/>
      <c r="CF29" s="69"/>
      <c r="CG29" s="69"/>
      <c r="CH29" s="69"/>
      <c r="CI29" s="69"/>
      <c r="CJ29" s="69"/>
      <c r="CK29" s="69"/>
      <c r="CL29" s="69"/>
      <c r="CM29" s="70"/>
      <c r="CN29" s="71" t="s">
        <v>218</v>
      </c>
      <c r="CO29" s="72"/>
      <c r="CP29" s="72"/>
      <c r="CQ29" s="72"/>
      <c r="CR29" s="72"/>
      <c r="CS29" s="72"/>
      <c r="CT29" s="72"/>
      <c r="CU29" s="72"/>
      <c r="CV29" s="72"/>
      <c r="CW29" s="72"/>
      <c r="CX29" s="72"/>
      <c r="CY29" s="72"/>
      <c r="CZ29" s="72"/>
      <c r="DA29" s="72"/>
      <c r="DB29" s="72"/>
      <c r="DC29" s="72"/>
      <c r="DD29" s="73"/>
      <c r="DE29" s="44"/>
      <c r="DF29" s="31"/>
    </row>
    <row r="30" spans="1:110" s="28" customFormat="1" ht="30" customHeight="1" x14ac:dyDescent="0.2">
      <c r="A30" s="82" t="s">
        <v>97</v>
      </c>
      <c r="B30" s="83"/>
      <c r="C30" s="83"/>
      <c r="D30" s="83"/>
      <c r="E30" s="83"/>
      <c r="F30" s="83"/>
      <c r="G30" s="83"/>
      <c r="H30" s="83"/>
      <c r="I30" s="84"/>
      <c r="J30" s="2"/>
      <c r="K30" s="85" t="s">
        <v>45</v>
      </c>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1"/>
      <c r="BI30" s="86" t="s">
        <v>5</v>
      </c>
      <c r="BJ30" s="87"/>
      <c r="BK30" s="87"/>
      <c r="BL30" s="87"/>
      <c r="BM30" s="87"/>
      <c r="BN30" s="87"/>
      <c r="BO30" s="87"/>
      <c r="BP30" s="87"/>
      <c r="BQ30" s="87"/>
      <c r="BR30" s="87"/>
      <c r="BS30" s="88"/>
      <c r="BT30" s="68">
        <f>'Расшифр. прочие'!D6</f>
        <v>37285.715256779979</v>
      </c>
      <c r="BU30" s="69"/>
      <c r="BV30" s="69"/>
      <c r="BW30" s="69"/>
      <c r="BX30" s="69"/>
      <c r="BY30" s="69"/>
      <c r="BZ30" s="69"/>
      <c r="CA30" s="69"/>
      <c r="CB30" s="69"/>
      <c r="CC30" s="70"/>
      <c r="CD30" s="68">
        <f>'Расшифр. прочие'!E6</f>
        <v>66154.001660000009</v>
      </c>
      <c r="CE30" s="69"/>
      <c r="CF30" s="69"/>
      <c r="CG30" s="69"/>
      <c r="CH30" s="69"/>
      <c r="CI30" s="69"/>
      <c r="CJ30" s="69"/>
      <c r="CK30" s="69"/>
      <c r="CL30" s="69"/>
      <c r="CM30" s="70"/>
      <c r="CN30" s="71" t="s">
        <v>138</v>
      </c>
      <c r="CO30" s="72"/>
      <c r="CP30" s="72"/>
      <c r="CQ30" s="72"/>
      <c r="CR30" s="72"/>
      <c r="CS30" s="72"/>
      <c r="CT30" s="72"/>
      <c r="CU30" s="72"/>
      <c r="CV30" s="72"/>
      <c r="CW30" s="72"/>
      <c r="CX30" s="72"/>
      <c r="CY30" s="72"/>
      <c r="CZ30" s="72"/>
      <c r="DA30" s="72"/>
      <c r="DB30" s="72"/>
      <c r="DC30" s="72"/>
      <c r="DD30" s="73"/>
      <c r="DE30" s="44"/>
      <c r="DF30" s="31"/>
    </row>
    <row r="31" spans="1:110" s="28" customFormat="1" ht="45" customHeight="1" x14ac:dyDescent="0.2">
      <c r="A31" s="82" t="s">
        <v>98</v>
      </c>
      <c r="B31" s="83"/>
      <c r="C31" s="83"/>
      <c r="D31" s="83"/>
      <c r="E31" s="83"/>
      <c r="F31" s="83"/>
      <c r="G31" s="83"/>
      <c r="H31" s="83"/>
      <c r="I31" s="84"/>
      <c r="J31" s="2"/>
      <c r="K31" s="85" t="s">
        <v>99</v>
      </c>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1"/>
      <c r="BI31" s="86" t="s">
        <v>5</v>
      </c>
      <c r="BJ31" s="87"/>
      <c r="BK31" s="87"/>
      <c r="BL31" s="87"/>
      <c r="BM31" s="87"/>
      <c r="BN31" s="87"/>
      <c r="BO31" s="87"/>
      <c r="BP31" s="87"/>
      <c r="BQ31" s="87"/>
      <c r="BR31" s="87"/>
      <c r="BS31" s="88"/>
      <c r="BT31" s="68">
        <v>0</v>
      </c>
      <c r="BU31" s="69"/>
      <c r="BV31" s="69"/>
      <c r="BW31" s="69"/>
      <c r="BX31" s="69"/>
      <c r="BY31" s="69"/>
      <c r="BZ31" s="69"/>
      <c r="CA31" s="69"/>
      <c r="CB31" s="69"/>
      <c r="CC31" s="70"/>
      <c r="CD31" s="68">
        <v>0</v>
      </c>
      <c r="CE31" s="69"/>
      <c r="CF31" s="69"/>
      <c r="CG31" s="69"/>
      <c r="CH31" s="69"/>
      <c r="CI31" s="69"/>
      <c r="CJ31" s="69"/>
      <c r="CK31" s="69"/>
      <c r="CL31" s="69"/>
      <c r="CM31" s="70"/>
      <c r="CN31" s="71"/>
      <c r="CO31" s="72"/>
      <c r="CP31" s="72"/>
      <c r="CQ31" s="72"/>
      <c r="CR31" s="72"/>
      <c r="CS31" s="72"/>
      <c r="CT31" s="72"/>
      <c r="CU31" s="72"/>
      <c r="CV31" s="72"/>
      <c r="CW31" s="72"/>
      <c r="CX31" s="72"/>
      <c r="CY31" s="72"/>
      <c r="CZ31" s="72"/>
      <c r="DA31" s="72"/>
      <c r="DB31" s="72"/>
      <c r="DC31" s="72"/>
      <c r="DD31" s="73"/>
      <c r="DE31" s="44"/>
      <c r="DF31" s="31"/>
    </row>
    <row r="32" spans="1:110" s="28" customFormat="1" ht="47.25" customHeight="1" x14ac:dyDescent="0.2">
      <c r="A32" s="82" t="s">
        <v>100</v>
      </c>
      <c r="B32" s="83"/>
      <c r="C32" s="83"/>
      <c r="D32" s="83"/>
      <c r="E32" s="83"/>
      <c r="F32" s="83"/>
      <c r="G32" s="83"/>
      <c r="H32" s="83"/>
      <c r="I32" s="84"/>
      <c r="J32" s="2"/>
      <c r="K32" s="85" t="s">
        <v>101</v>
      </c>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1"/>
      <c r="BI32" s="86" t="s">
        <v>5</v>
      </c>
      <c r="BJ32" s="87"/>
      <c r="BK32" s="87"/>
      <c r="BL32" s="87"/>
      <c r="BM32" s="87"/>
      <c r="BN32" s="87"/>
      <c r="BO32" s="87"/>
      <c r="BP32" s="87"/>
      <c r="BQ32" s="87"/>
      <c r="BR32" s="87"/>
      <c r="BS32" s="88"/>
      <c r="BT32" s="68">
        <v>132.72730238920673</v>
      </c>
      <c r="BU32" s="69"/>
      <c r="BV32" s="69"/>
      <c r="BW32" s="69"/>
      <c r="BX32" s="69"/>
      <c r="BY32" s="69"/>
      <c r="BZ32" s="69"/>
      <c r="CA32" s="69"/>
      <c r="CB32" s="69"/>
      <c r="CC32" s="70"/>
      <c r="CD32" s="68">
        <f>43.75887</f>
        <v>43.758870000000002</v>
      </c>
      <c r="CE32" s="69"/>
      <c r="CF32" s="69"/>
      <c r="CG32" s="69"/>
      <c r="CH32" s="69"/>
      <c r="CI32" s="69"/>
      <c r="CJ32" s="69"/>
      <c r="CK32" s="69"/>
      <c r="CL32" s="69"/>
      <c r="CM32" s="70"/>
      <c r="CN32" s="71" t="s">
        <v>234</v>
      </c>
      <c r="CO32" s="72"/>
      <c r="CP32" s="72"/>
      <c r="CQ32" s="72"/>
      <c r="CR32" s="72"/>
      <c r="CS32" s="72"/>
      <c r="CT32" s="72"/>
      <c r="CU32" s="72"/>
      <c r="CV32" s="72"/>
      <c r="CW32" s="72"/>
      <c r="CX32" s="72"/>
      <c r="CY32" s="72"/>
      <c r="CZ32" s="72"/>
      <c r="DA32" s="72"/>
      <c r="DB32" s="72"/>
      <c r="DC32" s="72"/>
      <c r="DD32" s="73"/>
      <c r="DE32" s="44"/>
      <c r="DF32" s="31"/>
    </row>
    <row r="33" spans="1:110" s="28" customFormat="1" ht="30" customHeight="1" x14ac:dyDescent="0.2">
      <c r="A33" s="82" t="s">
        <v>46</v>
      </c>
      <c r="B33" s="83"/>
      <c r="C33" s="83"/>
      <c r="D33" s="83"/>
      <c r="E33" s="83"/>
      <c r="F33" s="83"/>
      <c r="G33" s="83"/>
      <c r="H33" s="83"/>
      <c r="I33" s="84"/>
      <c r="J33" s="2"/>
      <c r="K33" s="85" t="s">
        <v>47</v>
      </c>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1"/>
      <c r="BI33" s="86" t="s">
        <v>5</v>
      </c>
      <c r="BJ33" s="87"/>
      <c r="BK33" s="87"/>
      <c r="BL33" s="87"/>
      <c r="BM33" s="87"/>
      <c r="BN33" s="87"/>
      <c r="BO33" s="87"/>
      <c r="BP33" s="87"/>
      <c r="BQ33" s="87"/>
      <c r="BR33" s="87"/>
      <c r="BS33" s="88"/>
      <c r="BT33" s="68">
        <f>BT34+BT35+BT36+BT37+BT38+BT39+BT40+BT41+BT42+BT43+BT45+BT46</f>
        <v>3109096.7838691818</v>
      </c>
      <c r="BU33" s="69"/>
      <c r="BV33" s="69"/>
      <c r="BW33" s="69"/>
      <c r="BX33" s="69"/>
      <c r="BY33" s="69"/>
      <c r="BZ33" s="69"/>
      <c r="CA33" s="69"/>
      <c r="CB33" s="69"/>
      <c r="CC33" s="70"/>
      <c r="CD33" s="68">
        <f>CD34+CD35+CD36+CD37+CD38+CD39+CD40+CD41+CD42+CD43+CD45+CD46</f>
        <v>3145413.4944599997</v>
      </c>
      <c r="CE33" s="69"/>
      <c r="CF33" s="69"/>
      <c r="CG33" s="69"/>
      <c r="CH33" s="69"/>
      <c r="CI33" s="69"/>
      <c r="CJ33" s="69"/>
      <c r="CK33" s="69"/>
      <c r="CL33" s="69"/>
      <c r="CM33" s="70"/>
      <c r="CN33" s="71"/>
      <c r="CO33" s="72"/>
      <c r="CP33" s="72"/>
      <c r="CQ33" s="72"/>
      <c r="CR33" s="72"/>
      <c r="CS33" s="72"/>
      <c r="CT33" s="72"/>
      <c r="CU33" s="72"/>
      <c r="CV33" s="72"/>
      <c r="CW33" s="72"/>
      <c r="CX33" s="72"/>
      <c r="CY33" s="72"/>
      <c r="CZ33" s="72"/>
      <c r="DA33" s="72"/>
      <c r="DB33" s="72"/>
      <c r="DC33" s="72"/>
      <c r="DD33" s="73"/>
      <c r="DE33" s="44"/>
      <c r="DF33" s="30"/>
    </row>
    <row r="34" spans="1:110" s="28" customFormat="1" ht="27.75" customHeight="1" x14ac:dyDescent="0.2">
      <c r="A34" s="82" t="s">
        <v>48</v>
      </c>
      <c r="B34" s="83"/>
      <c r="C34" s="83"/>
      <c r="D34" s="83"/>
      <c r="E34" s="83"/>
      <c r="F34" s="83"/>
      <c r="G34" s="83"/>
      <c r="H34" s="83"/>
      <c r="I34" s="84"/>
      <c r="J34" s="2"/>
      <c r="K34" s="85" t="s">
        <v>159</v>
      </c>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1"/>
      <c r="BI34" s="86" t="s">
        <v>5</v>
      </c>
      <c r="BJ34" s="87"/>
      <c r="BK34" s="87"/>
      <c r="BL34" s="87"/>
      <c r="BM34" s="87"/>
      <c r="BN34" s="87"/>
      <c r="BO34" s="87"/>
      <c r="BP34" s="87"/>
      <c r="BQ34" s="87"/>
      <c r="BR34" s="87"/>
      <c r="BS34" s="88"/>
      <c r="BT34" s="68">
        <v>111542.68000000001</v>
      </c>
      <c r="BU34" s="69"/>
      <c r="BV34" s="69"/>
      <c r="BW34" s="69"/>
      <c r="BX34" s="69"/>
      <c r="BY34" s="69"/>
      <c r="BZ34" s="69"/>
      <c r="CA34" s="69"/>
      <c r="CB34" s="69"/>
      <c r="CC34" s="70"/>
      <c r="CD34" s="68">
        <v>111466.20965</v>
      </c>
      <c r="CE34" s="69"/>
      <c r="CF34" s="69"/>
      <c r="CG34" s="69"/>
      <c r="CH34" s="69"/>
      <c r="CI34" s="69"/>
      <c r="CJ34" s="69"/>
      <c r="CK34" s="69"/>
      <c r="CL34" s="69"/>
      <c r="CM34" s="70"/>
      <c r="CN34" s="71"/>
      <c r="CO34" s="72"/>
      <c r="CP34" s="72"/>
      <c r="CQ34" s="72"/>
      <c r="CR34" s="72"/>
      <c r="CS34" s="72"/>
      <c r="CT34" s="72"/>
      <c r="CU34" s="72"/>
      <c r="CV34" s="72"/>
      <c r="CW34" s="72"/>
      <c r="CX34" s="72"/>
      <c r="CY34" s="72"/>
      <c r="CZ34" s="72"/>
      <c r="DA34" s="72"/>
      <c r="DB34" s="72"/>
      <c r="DC34" s="72"/>
      <c r="DD34" s="73"/>
      <c r="DE34" s="44"/>
      <c r="DF34" s="30"/>
    </row>
    <row r="35" spans="1:110" s="28" customFormat="1" ht="70.5" customHeight="1" x14ac:dyDescent="0.2">
      <c r="A35" s="82" t="s">
        <v>49</v>
      </c>
      <c r="B35" s="83"/>
      <c r="C35" s="83"/>
      <c r="D35" s="83"/>
      <c r="E35" s="83"/>
      <c r="F35" s="83"/>
      <c r="G35" s="83"/>
      <c r="H35" s="83"/>
      <c r="I35" s="84"/>
      <c r="J35" s="2"/>
      <c r="K35" s="85" t="s">
        <v>50</v>
      </c>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1"/>
      <c r="BI35" s="86" t="s">
        <v>5</v>
      </c>
      <c r="BJ35" s="87"/>
      <c r="BK35" s="87"/>
      <c r="BL35" s="87"/>
      <c r="BM35" s="87"/>
      <c r="BN35" s="87"/>
      <c r="BO35" s="87"/>
      <c r="BP35" s="87"/>
      <c r="BQ35" s="87"/>
      <c r="BR35" s="87"/>
      <c r="BS35" s="88"/>
      <c r="BT35" s="68">
        <v>0</v>
      </c>
      <c r="BU35" s="69"/>
      <c r="BV35" s="69"/>
      <c r="BW35" s="69"/>
      <c r="BX35" s="69"/>
      <c r="BY35" s="69"/>
      <c r="BZ35" s="69"/>
      <c r="CA35" s="69"/>
      <c r="CB35" s="69"/>
      <c r="CC35" s="70"/>
      <c r="CD35" s="68">
        <v>77.798159999999996</v>
      </c>
      <c r="CE35" s="69"/>
      <c r="CF35" s="69"/>
      <c r="CG35" s="69"/>
      <c r="CH35" s="69"/>
      <c r="CI35" s="69"/>
      <c r="CJ35" s="69"/>
      <c r="CK35" s="69"/>
      <c r="CL35" s="69"/>
      <c r="CM35" s="70"/>
      <c r="CN35" s="71" t="s">
        <v>217</v>
      </c>
      <c r="CO35" s="72"/>
      <c r="CP35" s="72"/>
      <c r="CQ35" s="72"/>
      <c r="CR35" s="72"/>
      <c r="CS35" s="72"/>
      <c r="CT35" s="72"/>
      <c r="CU35" s="72"/>
      <c r="CV35" s="72"/>
      <c r="CW35" s="72"/>
      <c r="CX35" s="72"/>
      <c r="CY35" s="72"/>
      <c r="CZ35" s="72"/>
      <c r="DA35" s="72"/>
      <c r="DB35" s="72"/>
      <c r="DC35" s="72"/>
      <c r="DD35" s="73"/>
      <c r="DE35" s="44"/>
    </row>
    <row r="36" spans="1:110" s="28" customFormat="1" ht="163.5" customHeight="1" x14ac:dyDescent="0.2">
      <c r="A36" s="82" t="s">
        <v>51</v>
      </c>
      <c r="B36" s="83"/>
      <c r="C36" s="83"/>
      <c r="D36" s="83"/>
      <c r="E36" s="83"/>
      <c r="F36" s="83"/>
      <c r="G36" s="83"/>
      <c r="H36" s="83"/>
      <c r="I36" s="84"/>
      <c r="J36" s="2"/>
      <c r="K36" s="85" t="s">
        <v>52</v>
      </c>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1"/>
      <c r="BI36" s="86" t="s">
        <v>5</v>
      </c>
      <c r="BJ36" s="87"/>
      <c r="BK36" s="87"/>
      <c r="BL36" s="87"/>
      <c r="BM36" s="87"/>
      <c r="BN36" s="87"/>
      <c r="BO36" s="87"/>
      <c r="BP36" s="87"/>
      <c r="BQ36" s="87"/>
      <c r="BR36" s="87"/>
      <c r="BS36" s="88"/>
      <c r="BT36" s="68">
        <v>5938.8844095103996</v>
      </c>
      <c r="BU36" s="69"/>
      <c r="BV36" s="69"/>
      <c r="BW36" s="69"/>
      <c r="BX36" s="69"/>
      <c r="BY36" s="69"/>
      <c r="BZ36" s="69"/>
      <c r="CA36" s="69"/>
      <c r="CB36" s="69"/>
      <c r="CC36" s="70"/>
      <c r="CD36" s="68">
        <v>3704.2150999999999</v>
      </c>
      <c r="CE36" s="69"/>
      <c r="CF36" s="69"/>
      <c r="CG36" s="69"/>
      <c r="CH36" s="69"/>
      <c r="CI36" s="69"/>
      <c r="CJ36" s="69"/>
      <c r="CK36" s="69"/>
      <c r="CL36" s="69"/>
      <c r="CM36" s="70"/>
      <c r="CN36" s="104" t="s">
        <v>237</v>
      </c>
      <c r="CO36" s="105"/>
      <c r="CP36" s="105"/>
      <c r="CQ36" s="105"/>
      <c r="CR36" s="105"/>
      <c r="CS36" s="105"/>
      <c r="CT36" s="105"/>
      <c r="CU36" s="105"/>
      <c r="CV36" s="105"/>
      <c r="CW36" s="105"/>
      <c r="CX36" s="105"/>
      <c r="CY36" s="105"/>
      <c r="CZ36" s="105"/>
      <c r="DA36" s="105"/>
      <c r="DB36" s="105"/>
      <c r="DC36" s="105"/>
      <c r="DD36" s="106"/>
      <c r="DE36" s="44"/>
      <c r="DF36" s="53"/>
    </row>
    <row r="37" spans="1:110" s="28" customFormat="1" ht="33.75" customHeight="1" x14ac:dyDescent="0.2">
      <c r="A37" s="82" t="s">
        <v>53</v>
      </c>
      <c r="B37" s="83"/>
      <c r="C37" s="83"/>
      <c r="D37" s="83"/>
      <c r="E37" s="83"/>
      <c r="F37" s="83"/>
      <c r="G37" s="83"/>
      <c r="H37" s="83"/>
      <c r="I37" s="84"/>
      <c r="J37" s="2"/>
      <c r="K37" s="85" t="s">
        <v>21</v>
      </c>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1"/>
      <c r="BI37" s="86" t="s">
        <v>5</v>
      </c>
      <c r="BJ37" s="87"/>
      <c r="BK37" s="87"/>
      <c r="BL37" s="87"/>
      <c r="BM37" s="87"/>
      <c r="BN37" s="87"/>
      <c r="BO37" s="87"/>
      <c r="BP37" s="87"/>
      <c r="BQ37" s="87"/>
      <c r="BR37" s="87"/>
      <c r="BS37" s="88"/>
      <c r="BT37" s="68">
        <v>100937.43</v>
      </c>
      <c r="BU37" s="69"/>
      <c r="BV37" s="69"/>
      <c r="BW37" s="69"/>
      <c r="BX37" s="69"/>
      <c r="BY37" s="69"/>
      <c r="BZ37" s="69"/>
      <c r="CA37" s="69"/>
      <c r="CB37" s="69"/>
      <c r="CC37" s="70"/>
      <c r="CD37" s="68">
        <v>123905.4659</v>
      </c>
      <c r="CE37" s="69"/>
      <c r="CF37" s="69"/>
      <c r="CG37" s="69"/>
      <c r="CH37" s="69"/>
      <c r="CI37" s="69"/>
      <c r="CJ37" s="69"/>
      <c r="CK37" s="69"/>
      <c r="CL37" s="69"/>
      <c r="CM37" s="70"/>
      <c r="CN37" s="71"/>
      <c r="CO37" s="72"/>
      <c r="CP37" s="72"/>
      <c r="CQ37" s="72"/>
      <c r="CR37" s="72"/>
      <c r="CS37" s="72"/>
      <c r="CT37" s="72"/>
      <c r="CU37" s="72"/>
      <c r="CV37" s="72"/>
      <c r="CW37" s="72"/>
      <c r="CX37" s="72"/>
      <c r="CY37" s="72"/>
      <c r="CZ37" s="72"/>
      <c r="DA37" s="72"/>
      <c r="DB37" s="72"/>
      <c r="DC37" s="72"/>
      <c r="DD37" s="73"/>
      <c r="DE37" s="44"/>
      <c r="DF37" s="41"/>
    </row>
    <row r="38" spans="1:110" s="28" customFormat="1" ht="45" customHeight="1" x14ac:dyDescent="0.2">
      <c r="A38" s="82" t="s">
        <v>54</v>
      </c>
      <c r="B38" s="83"/>
      <c r="C38" s="83"/>
      <c r="D38" s="83"/>
      <c r="E38" s="83"/>
      <c r="F38" s="83"/>
      <c r="G38" s="83"/>
      <c r="H38" s="83"/>
      <c r="I38" s="84"/>
      <c r="J38" s="2"/>
      <c r="K38" s="85" t="s">
        <v>102</v>
      </c>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1"/>
      <c r="BI38" s="86" t="s">
        <v>5</v>
      </c>
      <c r="BJ38" s="87"/>
      <c r="BK38" s="87"/>
      <c r="BL38" s="87"/>
      <c r="BM38" s="87"/>
      <c r="BN38" s="87"/>
      <c r="BO38" s="87"/>
      <c r="BP38" s="87"/>
      <c r="BQ38" s="87"/>
      <c r="BR38" s="87"/>
      <c r="BS38" s="88"/>
      <c r="BT38" s="68">
        <v>0</v>
      </c>
      <c r="BU38" s="69"/>
      <c r="BV38" s="69"/>
      <c r="BW38" s="69"/>
      <c r="BX38" s="69"/>
      <c r="BY38" s="69"/>
      <c r="BZ38" s="69"/>
      <c r="CA38" s="69"/>
      <c r="CB38" s="69"/>
      <c r="CC38" s="70"/>
      <c r="CD38" s="68">
        <v>0</v>
      </c>
      <c r="CE38" s="69"/>
      <c r="CF38" s="69"/>
      <c r="CG38" s="69"/>
      <c r="CH38" s="69"/>
      <c r="CI38" s="69"/>
      <c r="CJ38" s="69"/>
      <c r="CK38" s="69"/>
      <c r="CL38" s="69"/>
      <c r="CM38" s="70"/>
      <c r="CN38" s="71"/>
      <c r="CO38" s="72"/>
      <c r="CP38" s="72"/>
      <c r="CQ38" s="72"/>
      <c r="CR38" s="72"/>
      <c r="CS38" s="72"/>
      <c r="CT38" s="72"/>
      <c r="CU38" s="72"/>
      <c r="CV38" s="72"/>
      <c r="CW38" s="72"/>
      <c r="CX38" s="72"/>
      <c r="CY38" s="72"/>
      <c r="CZ38" s="72"/>
      <c r="DA38" s="72"/>
      <c r="DB38" s="72"/>
      <c r="DC38" s="72"/>
      <c r="DD38" s="73"/>
      <c r="DE38" s="44"/>
    </row>
    <row r="39" spans="1:110" s="28" customFormat="1" ht="164.25" customHeight="1" x14ac:dyDescent="0.2">
      <c r="A39" s="82" t="s">
        <v>55</v>
      </c>
      <c r="B39" s="83"/>
      <c r="C39" s="83"/>
      <c r="D39" s="83"/>
      <c r="E39" s="83"/>
      <c r="F39" s="83"/>
      <c r="G39" s="83"/>
      <c r="H39" s="83"/>
      <c r="I39" s="84"/>
      <c r="J39" s="2"/>
      <c r="K39" s="85" t="s">
        <v>103</v>
      </c>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1"/>
      <c r="BI39" s="86" t="s">
        <v>5</v>
      </c>
      <c r="BJ39" s="87"/>
      <c r="BK39" s="87"/>
      <c r="BL39" s="87"/>
      <c r="BM39" s="87"/>
      <c r="BN39" s="87"/>
      <c r="BO39" s="87"/>
      <c r="BP39" s="87"/>
      <c r="BQ39" s="87"/>
      <c r="BR39" s="87"/>
      <c r="BS39" s="88"/>
      <c r="BT39" s="68">
        <v>116293.31914910226</v>
      </c>
      <c r="BU39" s="69"/>
      <c r="BV39" s="69"/>
      <c r="BW39" s="69"/>
      <c r="BX39" s="69"/>
      <c r="BY39" s="69"/>
      <c r="BZ39" s="69"/>
      <c r="CA39" s="69"/>
      <c r="CB39" s="69"/>
      <c r="CC39" s="70"/>
      <c r="CD39" s="68">
        <v>39788.881090000003</v>
      </c>
      <c r="CE39" s="69"/>
      <c r="CF39" s="69"/>
      <c r="CG39" s="69"/>
      <c r="CH39" s="69"/>
      <c r="CI39" s="69"/>
      <c r="CJ39" s="69"/>
      <c r="CK39" s="69"/>
      <c r="CL39" s="69"/>
      <c r="CM39" s="70"/>
      <c r="CN39" s="71" t="s">
        <v>222</v>
      </c>
      <c r="CO39" s="72"/>
      <c r="CP39" s="72"/>
      <c r="CQ39" s="72"/>
      <c r="CR39" s="72"/>
      <c r="CS39" s="72"/>
      <c r="CT39" s="72"/>
      <c r="CU39" s="72"/>
      <c r="CV39" s="72"/>
      <c r="CW39" s="72"/>
      <c r="CX39" s="72"/>
      <c r="CY39" s="72"/>
      <c r="CZ39" s="72"/>
      <c r="DA39" s="72"/>
      <c r="DB39" s="72"/>
      <c r="DC39" s="72"/>
      <c r="DD39" s="73"/>
      <c r="DE39" s="44"/>
      <c r="DF39" s="41"/>
    </row>
    <row r="40" spans="1:110" s="28" customFormat="1" ht="15" customHeight="1" x14ac:dyDescent="0.2">
      <c r="A40" s="82" t="s">
        <v>56</v>
      </c>
      <c r="B40" s="83"/>
      <c r="C40" s="83"/>
      <c r="D40" s="83"/>
      <c r="E40" s="83"/>
      <c r="F40" s="83"/>
      <c r="G40" s="83"/>
      <c r="H40" s="83"/>
      <c r="I40" s="84"/>
      <c r="J40" s="2"/>
      <c r="K40" s="85" t="s">
        <v>104</v>
      </c>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1"/>
      <c r="BI40" s="86" t="s">
        <v>5</v>
      </c>
      <c r="BJ40" s="87"/>
      <c r="BK40" s="87"/>
      <c r="BL40" s="87"/>
      <c r="BM40" s="87"/>
      <c r="BN40" s="87"/>
      <c r="BO40" s="87"/>
      <c r="BP40" s="87"/>
      <c r="BQ40" s="87"/>
      <c r="BR40" s="87"/>
      <c r="BS40" s="88"/>
      <c r="BT40" s="68">
        <v>0</v>
      </c>
      <c r="BU40" s="69"/>
      <c r="BV40" s="69"/>
      <c r="BW40" s="69"/>
      <c r="BX40" s="69"/>
      <c r="BY40" s="69"/>
      <c r="BZ40" s="69"/>
      <c r="CA40" s="69"/>
      <c r="CB40" s="69"/>
      <c r="CC40" s="70"/>
      <c r="CD40" s="68">
        <v>0</v>
      </c>
      <c r="CE40" s="69"/>
      <c r="CF40" s="69"/>
      <c r="CG40" s="69"/>
      <c r="CH40" s="69"/>
      <c r="CI40" s="69"/>
      <c r="CJ40" s="69"/>
      <c r="CK40" s="69"/>
      <c r="CL40" s="69"/>
      <c r="CM40" s="70"/>
      <c r="CN40" s="71"/>
      <c r="CO40" s="72"/>
      <c r="CP40" s="72"/>
      <c r="CQ40" s="72"/>
      <c r="CR40" s="72"/>
      <c r="CS40" s="72"/>
      <c r="CT40" s="72"/>
      <c r="CU40" s="72"/>
      <c r="CV40" s="72"/>
      <c r="CW40" s="72"/>
      <c r="CX40" s="72"/>
      <c r="CY40" s="72"/>
      <c r="CZ40" s="72"/>
      <c r="DA40" s="72"/>
      <c r="DB40" s="72"/>
      <c r="DC40" s="72"/>
      <c r="DD40" s="73"/>
      <c r="DE40" s="44"/>
    </row>
    <row r="41" spans="1:110" s="28" customFormat="1" ht="109.5" customHeight="1" x14ac:dyDescent="0.2">
      <c r="A41" s="82" t="s">
        <v>60</v>
      </c>
      <c r="B41" s="83"/>
      <c r="C41" s="83"/>
      <c r="D41" s="83"/>
      <c r="E41" s="83"/>
      <c r="F41" s="83"/>
      <c r="G41" s="83"/>
      <c r="H41" s="83"/>
      <c r="I41" s="84"/>
      <c r="J41" s="2"/>
      <c r="K41" s="85" t="s">
        <v>22</v>
      </c>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1"/>
      <c r="BI41" s="86" t="s">
        <v>5</v>
      </c>
      <c r="BJ41" s="87"/>
      <c r="BK41" s="87"/>
      <c r="BL41" s="87"/>
      <c r="BM41" s="87"/>
      <c r="BN41" s="87"/>
      <c r="BO41" s="87"/>
      <c r="BP41" s="87"/>
      <c r="BQ41" s="87"/>
      <c r="BR41" s="87"/>
      <c r="BS41" s="88"/>
      <c r="BT41" s="68">
        <v>0</v>
      </c>
      <c r="BU41" s="69"/>
      <c r="BV41" s="69"/>
      <c r="BW41" s="69"/>
      <c r="BX41" s="69"/>
      <c r="BY41" s="69"/>
      <c r="BZ41" s="69"/>
      <c r="CA41" s="69"/>
      <c r="CB41" s="69"/>
      <c r="CC41" s="70"/>
      <c r="CD41" s="68">
        <v>3933.5342299999811</v>
      </c>
      <c r="CE41" s="69"/>
      <c r="CF41" s="69"/>
      <c r="CG41" s="69"/>
      <c r="CH41" s="69"/>
      <c r="CI41" s="69"/>
      <c r="CJ41" s="69"/>
      <c r="CK41" s="69"/>
      <c r="CL41" s="69"/>
      <c r="CM41" s="70"/>
      <c r="CN41" s="71" t="s">
        <v>233</v>
      </c>
      <c r="CO41" s="72"/>
      <c r="CP41" s="72"/>
      <c r="CQ41" s="72"/>
      <c r="CR41" s="72"/>
      <c r="CS41" s="72"/>
      <c r="CT41" s="72"/>
      <c r="CU41" s="72"/>
      <c r="CV41" s="72"/>
      <c r="CW41" s="72"/>
      <c r="CX41" s="72"/>
      <c r="CY41" s="72"/>
      <c r="CZ41" s="72"/>
      <c r="DA41" s="72"/>
      <c r="DB41" s="72"/>
      <c r="DC41" s="72"/>
      <c r="DD41" s="73"/>
      <c r="DE41" s="44"/>
    </row>
    <row r="42" spans="1:110" s="28" customFormat="1" ht="74.25" customHeight="1" x14ac:dyDescent="0.2">
      <c r="A42" s="82" t="s">
        <v>105</v>
      </c>
      <c r="B42" s="83"/>
      <c r="C42" s="83"/>
      <c r="D42" s="83"/>
      <c r="E42" s="83"/>
      <c r="F42" s="83"/>
      <c r="G42" s="83"/>
      <c r="H42" s="83"/>
      <c r="I42" s="84"/>
      <c r="J42" s="2"/>
      <c r="K42" s="85" t="s">
        <v>23</v>
      </c>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1"/>
      <c r="BI42" s="86" t="s">
        <v>5</v>
      </c>
      <c r="BJ42" s="87"/>
      <c r="BK42" s="87"/>
      <c r="BL42" s="87"/>
      <c r="BM42" s="87"/>
      <c r="BN42" s="87"/>
      <c r="BO42" s="87"/>
      <c r="BP42" s="87"/>
      <c r="BQ42" s="87"/>
      <c r="BR42" s="87"/>
      <c r="BS42" s="88"/>
      <c r="BT42" s="68">
        <v>28830.206680940719</v>
      </c>
      <c r="BU42" s="69"/>
      <c r="BV42" s="69"/>
      <c r="BW42" s="69"/>
      <c r="BX42" s="69"/>
      <c r="BY42" s="69"/>
      <c r="BZ42" s="69"/>
      <c r="CA42" s="69"/>
      <c r="CB42" s="69"/>
      <c r="CC42" s="70"/>
      <c r="CD42" s="68">
        <v>3890.8429599999999</v>
      </c>
      <c r="CE42" s="69"/>
      <c r="CF42" s="69"/>
      <c r="CG42" s="69"/>
      <c r="CH42" s="69"/>
      <c r="CI42" s="69"/>
      <c r="CJ42" s="69"/>
      <c r="CK42" s="69"/>
      <c r="CL42" s="69"/>
      <c r="CM42" s="70"/>
      <c r="CN42" s="71" t="s">
        <v>221</v>
      </c>
      <c r="CO42" s="72"/>
      <c r="CP42" s="72"/>
      <c r="CQ42" s="72"/>
      <c r="CR42" s="72"/>
      <c r="CS42" s="72"/>
      <c r="CT42" s="72"/>
      <c r="CU42" s="72"/>
      <c r="CV42" s="72"/>
      <c r="CW42" s="72"/>
      <c r="CX42" s="72"/>
      <c r="CY42" s="72"/>
      <c r="CZ42" s="72"/>
      <c r="DA42" s="72"/>
      <c r="DB42" s="72"/>
      <c r="DC42" s="72"/>
      <c r="DD42" s="73"/>
      <c r="DE42" s="44"/>
      <c r="DF42" s="42"/>
    </row>
    <row r="43" spans="1:110" s="28" customFormat="1" ht="72" customHeight="1" x14ac:dyDescent="0.2">
      <c r="A43" s="82" t="s">
        <v>106</v>
      </c>
      <c r="B43" s="83"/>
      <c r="C43" s="83"/>
      <c r="D43" s="83"/>
      <c r="E43" s="83"/>
      <c r="F43" s="83"/>
      <c r="G43" s="83"/>
      <c r="H43" s="83"/>
      <c r="I43" s="84"/>
      <c r="J43" s="2"/>
      <c r="K43" s="85" t="s">
        <v>57</v>
      </c>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1"/>
      <c r="BI43" s="86" t="s">
        <v>5</v>
      </c>
      <c r="BJ43" s="87"/>
      <c r="BK43" s="87"/>
      <c r="BL43" s="87"/>
      <c r="BM43" s="87"/>
      <c r="BN43" s="87"/>
      <c r="BO43" s="87"/>
      <c r="BP43" s="87"/>
      <c r="BQ43" s="87"/>
      <c r="BR43" s="87"/>
      <c r="BS43" s="88"/>
      <c r="BT43" s="68">
        <v>54306.517999999996</v>
      </c>
      <c r="BU43" s="69"/>
      <c r="BV43" s="69"/>
      <c r="BW43" s="69"/>
      <c r="BX43" s="69"/>
      <c r="BY43" s="69"/>
      <c r="BZ43" s="69"/>
      <c r="CA43" s="69"/>
      <c r="CB43" s="69"/>
      <c r="CC43" s="70"/>
      <c r="CD43" s="68">
        <f>100537.68-CD35</f>
        <v>100459.88183999999</v>
      </c>
      <c r="CE43" s="69"/>
      <c r="CF43" s="69"/>
      <c r="CG43" s="69"/>
      <c r="CH43" s="69"/>
      <c r="CI43" s="69"/>
      <c r="CJ43" s="69"/>
      <c r="CK43" s="69"/>
      <c r="CL43" s="69"/>
      <c r="CM43" s="70"/>
      <c r="CN43" s="71" t="s">
        <v>204</v>
      </c>
      <c r="CO43" s="72"/>
      <c r="CP43" s="72"/>
      <c r="CQ43" s="72"/>
      <c r="CR43" s="72"/>
      <c r="CS43" s="72"/>
      <c r="CT43" s="72"/>
      <c r="CU43" s="72"/>
      <c r="CV43" s="72"/>
      <c r="CW43" s="72"/>
      <c r="CX43" s="72"/>
      <c r="CY43" s="72"/>
      <c r="CZ43" s="72"/>
      <c r="DA43" s="72"/>
      <c r="DB43" s="72"/>
      <c r="DC43" s="72"/>
      <c r="DD43" s="73"/>
      <c r="DE43" s="44"/>
      <c r="DF43" s="27"/>
    </row>
    <row r="44" spans="1:110" s="28" customFormat="1" ht="45.75" customHeight="1" x14ac:dyDescent="0.2">
      <c r="A44" s="82" t="s">
        <v>107</v>
      </c>
      <c r="B44" s="83"/>
      <c r="C44" s="83"/>
      <c r="D44" s="83"/>
      <c r="E44" s="83"/>
      <c r="F44" s="83"/>
      <c r="G44" s="83"/>
      <c r="H44" s="83"/>
      <c r="I44" s="84"/>
      <c r="J44" s="2"/>
      <c r="K44" s="85" t="s">
        <v>58</v>
      </c>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1"/>
      <c r="BI44" s="86" t="s">
        <v>59</v>
      </c>
      <c r="BJ44" s="87"/>
      <c r="BK44" s="87"/>
      <c r="BL44" s="87"/>
      <c r="BM44" s="87"/>
      <c r="BN44" s="87"/>
      <c r="BO44" s="87"/>
      <c r="BP44" s="87"/>
      <c r="BQ44" s="87"/>
      <c r="BR44" s="87"/>
      <c r="BS44" s="88"/>
      <c r="BT44" s="68" t="s">
        <v>37</v>
      </c>
      <c r="BU44" s="69"/>
      <c r="BV44" s="69"/>
      <c r="BW44" s="69"/>
      <c r="BX44" s="69"/>
      <c r="BY44" s="69"/>
      <c r="BZ44" s="69"/>
      <c r="CA44" s="69"/>
      <c r="CB44" s="69"/>
      <c r="CC44" s="70"/>
      <c r="CD44" s="68">
        <v>379</v>
      </c>
      <c r="CE44" s="69"/>
      <c r="CF44" s="69"/>
      <c r="CG44" s="69"/>
      <c r="CH44" s="69"/>
      <c r="CI44" s="69"/>
      <c r="CJ44" s="69"/>
      <c r="CK44" s="69"/>
      <c r="CL44" s="69"/>
      <c r="CM44" s="70"/>
      <c r="CN44" s="71" t="s">
        <v>219</v>
      </c>
      <c r="CO44" s="72"/>
      <c r="CP44" s="72"/>
      <c r="CQ44" s="72"/>
      <c r="CR44" s="72"/>
      <c r="CS44" s="72"/>
      <c r="CT44" s="72"/>
      <c r="CU44" s="72"/>
      <c r="CV44" s="72"/>
      <c r="CW44" s="72"/>
      <c r="CX44" s="72"/>
      <c r="CY44" s="72"/>
      <c r="CZ44" s="72"/>
      <c r="DA44" s="72"/>
      <c r="DB44" s="72"/>
      <c r="DC44" s="72"/>
      <c r="DD44" s="73"/>
      <c r="DE44" s="44"/>
      <c r="DF44" s="27"/>
    </row>
    <row r="45" spans="1:110" s="28" customFormat="1" ht="111.75" customHeight="1" x14ac:dyDescent="0.2">
      <c r="A45" s="82" t="s">
        <v>108</v>
      </c>
      <c r="B45" s="83"/>
      <c r="C45" s="83"/>
      <c r="D45" s="83"/>
      <c r="E45" s="83"/>
      <c r="F45" s="83"/>
      <c r="G45" s="83"/>
      <c r="H45" s="83"/>
      <c r="I45" s="84"/>
      <c r="J45" s="2"/>
      <c r="K45" s="85" t="s">
        <v>61</v>
      </c>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1"/>
      <c r="BI45" s="86" t="s">
        <v>5</v>
      </c>
      <c r="BJ45" s="87"/>
      <c r="BK45" s="87"/>
      <c r="BL45" s="87"/>
      <c r="BM45" s="87"/>
      <c r="BN45" s="87"/>
      <c r="BO45" s="87"/>
      <c r="BP45" s="87"/>
      <c r="BQ45" s="87"/>
      <c r="BR45" s="87"/>
      <c r="BS45" s="88"/>
      <c r="BT45" s="68">
        <v>0</v>
      </c>
      <c r="BU45" s="69"/>
      <c r="BV45" s="69"/>
      <c r="BW45" s="69"/>
      <c r="BX45" s="69"/>
      <c r="BY45" s="69"/>
      <c r="BZ45" s="69"/>
      <c r="CA45" s="69"/>
      <c r="CB45" s="69"/>
      <c r="CC45" s="70"/>
      <c r="CD45" s="68">
        <v>0</v>
      </c>
      <c r="CE45" s="69"/>
      <c r="CF45" s="69"/>
      <c r="CG45" s="69"/>
      <c r="CH45" s="69"/>
      <c r="CI45" s="69"/>
      <c r="CJ45" s="69"/>
      <c r="CK45" s="69"/>
      <c r="CL45" s="69"/>
      <c r="CM45" s="70"/>
      <c r="CN45" s="71"/>
      <c r="CO45" s="72"/>
      <c r="CP45" s="72"/>
      <c r="CQ45" s="72"/>
      <c r="CR45" s="72"/>
      <c r="CS45" s="72"/>
      <c r="CT45" s="72"/>
      <c r="CU45" s="72"/>
      <c r="CV45" s="72"/>
      <c r="CW45" s="72"/>
      <c r="CX45" s="72"/>
      <c r="CY45" s="72"/>
      <c r="CZ45" s="72"/>
      <c r="DA45" s="72"/>
      <c r="DB45" s="72"/>
      <c r="DC45" s="72"/>
      <c r="DD45" s="73"/>
      <c r="DE45" s="44"/>
    </row>
    <row r="46" spans="1:110" s="28" customFormat="1" ht="30" customHeight="1" x14ac:dyDescent="0.2">
      <c r="A46" s="82" t="s">
        <v>109</v>
      </c>
      <c r="B46" s="83"/>
      <c r="C46" s="83"/>
      <c r="D46" s="83"/>
      <c r="E46" s="83"/>
      <c r="F46" s="83"/>
      <c r="G46" s="83"/>
      <c r="H46" s="83"/>
      <c r="I46" s="84"/>
      <c r="J46" s="2"/>
      <c r="K46" s="85" t="s">
        <v>110</v>
      </c>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1"/>
      <c r="BI46" s="86" t="s">
        <v>5</v>
      </c>
      <c r="BJ46" s="87"/>
      <c r="BK46" s="87"/>
      <c r="BL46" s="87"/>
      <c r="BM46" s="87"/>
      <c r="BN46" s="87"/>
      <c r="BO46" s="87"/>
      <c r="BP46" s="87"/>
      <c r="BQ46" s="87"/>
      <c r="BR46" s="87"/>
      <c r="BS46" s="88"/>
      <c r="BT46" s="68">
        <f>'Расшифр. прочие'!D34</f>
        <v>2691247.7456296287</v>
      </c>
      <c r="BU46" s="69"/>
      <c r="BV46" s="69"/>
      <c r="BW46" s="69"/>
      <c r="BX46" s="69"/>
      <c r="BY46" s="69"/>
      <c r="BZ46" s="69"/>
      <c r="CA46" s="69"/>
      <c r="CB46" s="69"/>
      <c r="CC46" s="70"/>
      <c r="CD46" s="68">
        <f>'Расшифр. прочие'!E34</f>
        <v>2758186.6655299999</v>
      </c>
      <c r="CE46" s="69"/>
      <c r="CF46" s="69"/>
      <c r="CG46" s="69"/>
      <c r="CH46" s="69"/>
      <c r="CI46" s="69"/>
      <c r="CJ46" s="69"/>
      <c r="CK46" s="69"/>
      <c r="CL46" s="69"/>
      <c r="CM46" s="70"/>
      <c r="CN46" s="71" t="s">
        <v>138</v>
      </c>
      <c r="CO46" s="72"/>
      <c r="CP46" s="72"/>
      <c r="CQ46" s="72"/>
      <c r="CR46" s="72"/>
      <c r="CS46" s="72"/>
      <c r="CT46" s="72"/>
      <c r="CU46" s="72"/>
      <c r="CV46" s="72"/>
      <c r="CW46" s="72"/>
      <c r="CX46" s="72"/>
      <c r="CY46" s="72"/>
      <c r="CZ46" s="72"/>
      <c r="DA46" s="72"/>
      <c r="DB46" s="72"/>
      <c r="DC46" s="72"/>
      <c r="DD46" s="73"/>
      <c r="DE46" s="44"/>
    </row>
    <row r="47" spans="1:110" s="28" customFormat="1" ht="72.75" customHeight="1" x14ac:dyDescent="0.2">
      <c r="A47" s="82" t="s">
        <v>15</v>
      </c>
      <c r="B47" s="83"/>
      <c r="C47" s="83"/>
      <c r="D47" s="83"/>
      <c r="E47" s="83"/>
      <c r="F47" s="83"/>
      <c r="G47" s="83"/>
      <c r="H47" s="83"/>
      <c r="I47" s="84"/>
      <c r="J47" s="2"/>
      <c r="K47" s="85" t="s">
        <v>24</v>
      </c>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1"/>
      <c r="BI47" s="86" t="s">
        <v>5</v>
      </c>
      <c r="BJ47" s="87"/>
      <c r="BK47" s="87"/>
      <c r="BL47" s="87"/>
      <c r="BM47" s="87"/>
      <c r="BN47" s="87"/>
      <c r="BO47" s="87"/>
      <c r="BP47" s="87"/>
      <c r="BQ47" s="87"/>
      <c r="BR47" s="87"/>
      <c r="BS47" s="88"/>
      <c r="BT47" s="68">
        <v>107319.9639976266</v>
      </c>
      <c r="BU47" s="69"/>
      <c r="BV47" s="69"/>
      <c r="BW47" s="69"/>
      <c r="BX47" s="69"/>
      <c r="BY47" s="69"/>
      <c r="BZ47" s="69"/>
      <c r="CA47" s="69"/>
      <c r="CB47" s="69"/>
      <c r="CC47" s="70"/>
      <c r="CD47" s="68">
        <f>CD18-CD19-CD33</f>
        <v>-272854.44705999922</v>
      </c>
      <c r="CE47" s="69"/>
      <c r="CF47" s="69"/>
      <c r="CG47" s="69"/>
      <c r="CH47" s="69"/>
      <c r="CI47" s="69"/>
      <c r="CJ47" s="69"/>
      <c r="CK47" s="69"/>
      <c r="CL47" s="69"/>
      <c r="CM47" s="70"/>
      <c r="CN47" s="71" t="s">
        <v>205</v>
      </c>
      <c r="CO47" s="72"/>
      <c r="CP47" s="72"/>
      <c r="CQ47" s="72"/>
      <c r="CR47" s="72"/>
      <c r="CS47" s="72"/>
      <c r="CT47" s="72"/>
      <c r="CU47" s="72"/>
      <c r="CV47" s="72"/>
      <c r="CW47" s="72"/>
      <c r="CX47" s="72"/>
      <c r="CY47" s="72"/>
      <c r="CZ47" s="72"/>
      <c r="DA47" s="72"/>
      <c r="DB47" s="72"/>
      <c r="DC47" s="72"/>
      <c r="DD47" s="73"/>
      <c r="DE47" s="44"/>
      <c r="DF47" s="32"/>
    </row>
    <row r="48" spans="1:110" s="28" customFormat="1" ht="30" customHeight="1" x14ac:dyDescent="0.2">
      <c r="A48" s="82" t="s">
        <v>16</v>
      </c>
      <c r="B48" s="83"/>
      <c r="C48" s="83"/>
      <c r="D48" s="83"/>
      <c r="E48" s="83"/>
      <c r="F48" s="83"/>
      <c r="G48" s="83"/>
      <c r="H48" s="83"/>
      <c r="I48" s="84"/>
      <c r="J48" s="2"/>
      <c r="K48" s="85" t="s">
        <v>62</v>
      </c>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1"/>
      <c r="BI48" s="86" t="s">
        <v>5</v>
      </c>
      <c r="BJ48" s="87"/>
      <c r="BK48" s="87"/>
      <c r="BL48" s="87"/>
      <c r="BM48" s="87"/>
      <c r="BN48" s="87"/>
      <c r="BO48" s="87"/>
      <c r="BP48" s="87"/>
      <c r="BQ48" s="87"/>
      <c r="BR48" s="87"/>
      <c r="BS48" s="88"/>
      <c r="BT48" s="68" t="s">
        <v>37</v>
      </c>
      <c r="BU48" s="69"/>
      <c r="BV48" s="69"/>
      <c r="BW48" s="69"/>
      <c r="BX48" s="69"/>
      <c r="BY48" s="69"/>
      <c r="BZ48" s="69"/>
      <c r="CA48" s="69"/>
      <c r="CB48" s="69"/>
      <c r="CC48" s="70"/>
      <c r="CD48" s="68">
        <f>CD22+CD26+CD24</f>
        <v>90786.434670000017</v>
      </c>
      <c r="CE48" s="69"/>
      <c r="CF48" s="69"/>
      <c r="CG48" s="69"/>
      <c r="CH48" s="69"/>
      <c r="CI48" s="69"/>
      <c r="CJ48" s="69"/>
      <c r="CK48" s="69"/>
      <c r="CL48" s="69"/>
      <c r="CM48" s="70"/>
      <c r="CN48" s="71"/>
      <c r="CO48" s="72"/>
      <c r="CP48" s="72"/>
      <c r="CQ48" s="72"/>
      <c r="CR48" s="72"/>
      <c r="CS48" s="72"/>
      <c r="CT48" s="72"/>
      <c r="CU48" s="72"/>
      <c r="CV48" s="72"/>
      <c r="CW48" s="72"/>
      <c r="CX48" s="72"/>
      <c r="CY48" s="72"/>
      <c r="CZ48" s="72"/>
      <c r="DA48" s="72"/>
      <c r="DB48" s="72"/>
      <c r="DC48" s="72"/>
      <c r="DD48" s="73"/>
      <c r="DE48" s="44"/>
    </row>
    <row r="49" spans="1:119" s="28" customFormat="1" ht="47.25" customHeight="1" x14ac:dyDescent="0.2">
      <c r="A49" s="82" t="s">
        <v>17</v>
      </c>
      <c r="B49" s="83"/>
      <c r="C49" s="83"/>
      <c r="D49" s="83"/>
      <c r="E49" s="83"/>
      <c r="F49" s="83"/>
      <c r="G49" s="83"/>
      <c r="H49" s="83"/>
      <c r="I49" s="84"/>
      <c r="J49" s="2"/>
      <c r="K49" s="85" t="s">
        <v>63</v>
      </c>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1"/>
      <c r="BI49" s="86" t="s">
        <v>5</v>
      </c>
      <c r="BJ49" s="87"/>
      <c r="BK49" s="87"/>
      <c r="BL49" s="87"/>
      <c r="BM49" s="87"/>
      <c r="BN49" s="87"/>
      <c r="BO49" s="87"/>
      <c r="BP49" s="87"/>
      <c r="BQ49" s="87"/>
      <c r="BR49" s="87"/>
      <c r="BS49" s="88"/>
      <c r="BT49" s="68">
        <v>1112274.8999999999</v>
      </c>
      <c r="BU49" s="69"/>
      <c r="BV49" s="69"/>
      <c r="BW49" s="69"/>
      <c r="BX49" s="69"/>
      <c r="BY49" s="69"/>
      <c r="BZ49" s="69"/>
      <c r="CA49" s="69"/>
      <c r="CB49" s="69"/>
      <c r="CC49" s="70"/>
      <c r="CD49" s="68">
        <v>1139048.99453</v>
      </c>
      <c r="CE49" s="69"/>
      <c r="CF49" s="69"/>
      <c r="CG49" s="69"/>
      <c r="CH49" s="69"/>
      <c r="CI49" s="69"/>
      <c r="CJ49" s="69"/>
      <c r="CK49" s="69"/>
      <c r="CL49" s="69"/>
      <c r="CM49" s="70"/>
      <c r="CN49" s="71" t="s">
        <v>230</v>
      </c>
      <c r="CO49" s="72"/>
      <c r="CP49" s="72"/>
      <c r="CQ49" s="72"/>
      <c r="CR49" s="72"/>
      <c r="CS49" s="72"/>
      <c r="CT49" s="72"/>
      <c r="CU49" s="72"/>
      <c r="CV49" s="72"/>
      <c r="CW49" s="72"/>
      <c r="CX49" s="72"/>
      <c r="CY49" s="72"/>
      <c r="CZ49" s="72"/>
      <c r="DA49" s="72"/>
      <c r="DB49" s="72"/>
      <c r="DC49" s="72"/>
      <c r="DD49" s="73"/>
      <c r="DE49" s="44"/>
      <c r="DF49" s="52"/>
    </row>
    <row r="50" spans="1:119" s="28" customFormat="1" ht="30" customHeight="1" x14ac:dyDescent="0.2">
      <c r="A50" s="82" t="s">
        <v>7</v>
      </c>
      <c r="B50" s="83"/>
      <c r="C50" s="83"/>
      <c r="D50" s="83"/>
      <c r="E50" s="83"/>
      <c r="F50" s="83"/>
      <c r="G50" s="83"/>
      <c r="H50" s="83"/>
      <c r="I50" s="84"/>
      <c r="J50" s="2"/>
      <c r="K50" s="85" t="s">
        <v>111</v>
      </c>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1"/>
      <c r="BI50" s="86" t="s">
        <v>161</v>
      </c>
      <c r="BJ50" s="87"/>
      <c r="BK50" s="87"/>
      <c r="BL50" s="87"/>
      <c r="BM50" s="87"/>
      <c r="BN50" s="87"/>
      <c r="BO50" s="87"/>
      <c r="BP50" s="87"/>
      <c r="BQ50" s="87"/>
      <c r="BR50" s="87"/>
      <c r="BS50" s="88"/>
      <c r="BT50" s="68">
        <v>292466</v>
      </c>
      <c r="BU50" s="69"/>
      <c r="BV50" s="69"/>
      <c r="BW50" s="69"/>
      <c r="BX50" s="69"/>
      <c r="BY50" s="69"/>
      <c r="BZ50" s="69"/>
      <c r="CA50" s="69"/>
      <c r="CB50" s="69"/>
      <c r="CC50" s="70"/>
      <c r="CD50" s="68">
        <v>285407.92699999997</v>
      </c>
      <c r="CE50" s="69"/>
      <c r="CF50" s="69"/>
      <c r="CG50" s="69"/>
      <c r="CH50" s="69"/>
      <c r="CI50" s="69"/>
      <c r="CJ50" s="69"/>
      <c r="CK50" s="69"/>
      <c r="CL50" s="69"/>
      <c r="CM50" s="70"/>
      <c r="CN50" s="71"/>
      <c r="CO50" s="72"/>
      <c r="CP50" s="72"/>
      <c r="CQ50" s="72"/>
      <c r="CR50" s="72"/>
      <c r="CS50" s="72"/>
      <c r="CT50" s="72"/>
      <c r="CU50" s="72"/>
      <c r="CV50" s="72"/>
      <c r="CW50" s="72"/>
      <c r="CX50" s="72"/>
      <c r="CY50" s="72"/>
      <c r="CZ50" s="72"/>
      <c r="DA50" s="72"/>
      <c r="DB50" s="72"/>
      <c r="DC50" s="72"/>
      <c r="DD50" s="73"/>
      <c r="DE50" s="44"/>
      <c r="DF50" s="33"/>
      <c r="DO50" s="28">
        <v>283033.15100000001</v>
      </c>
    </row>
    <row r="51" spans="1:119" s="28" customFormat="1" ht="70.5" customHeight="1" x14ac:dyDescent="0.2">
      <c r="A51" s="82" t="s">
        <v>46</v>
      </c>
      <c r="B51" s="83"/>
      <c r="C51" s="83"/>
      <c r="D51" s="83"/>
      <c r="E51" s="83"/>
      <c r="F51" s="83"/>
      <c r="G51" s="83"/>
      <c r="H51" s="83"/>
      <c r="I51" s="84"/>
      <c r="J51" s="2"/>
      <c r="K51" s="85" t="s">
        <v>112</v>
      </c>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1"/>
      <c r="BI51" s="86" t="s">
        <v>157</v>
      </c>
      <c r="BJ51" s="87"/>
      <c r="BK51" s="87"/>
      <c r="BL51" s="87"/>
      <c r="BM51" s="87"/>
      <c r="BN51" s="87"/>
      <c r="BO51" s="87"/>
      <c r="BP51" s="87"/>
      <c r="BQ51" s="87"/>
      <c r="BR51" s="87"/>
      <c r="BS51" s="88"/>
      <c r="BT51" s="101">
        <f>BT49/BT50</f>
        <v>3.8030912995014803</v>
      </c>
      <c r="BU51" s="102"/>
      <c r="BV51" s="102"/>
      <c r="BW51" s="102"/>
      <c r="BX51" s="102"/>
      <c r="BY51" s="102"/>
      <c r="BZ51" s="102"/>
      <c r="CA51" s="102"/>
      <c r="CB51" s="102"/>
      <c r="CC51" s="103"/>
      <c r="CD51" s="101">
        <f>CD49/CD50</f>
        <v>3.990950799800316</v>
      </c>
      <c r="CE51" s="102"/>
      <c r="CF51" s="102"/>
      <c r="CG51" s="102"/>
      <c r="CH51" s="102"/>
      <c r="CI51" s="102"/>
      <c r="CJ51" s="102"/>
      <c r="CK51" s="102"/>
      <c r="CL51" s="102"/>
      <c r="CM51" s="103"/>
      <c r="CN51" s="71"/>
      <c r="CO51" s="72"/>
      <c r="CP51" s="72"/>
      <c r="CQ51" s="72"/>
      <c r="CR51" s="72"/>
      <c r="CS51" s="72"/>
      <c r="CT51" s="72"/>
      <c r="CU51" s="72"/>
      <c r="CV51" s="72"/>
      <c r="CW51" s="72"/>
      <c r="CX51" s="72"/>
      <c r="CY51" s="72"/>
      <c r="CZ51" s="72"/>
      <c r="DA51" s="72"/>
      <c r="DB51" s="72"/>
      <c r="DC51" s="72"/>
      <c r="DD51" s="73"/>
      <c r="DE51" s="51"/>
      <c r="DF51" s="34"/>
    </row>
    <row r="52" spans="1:119" s="28" customFormat="1" ht="61.5" customHeight="1" x14ac:dyDescent="0.2">
      <c r="A52" s="82" t="s">
        <v>25</v>
      </c>
      <c r="B52" s="83"/>
      <c r="C52" s="83"/>
      <c r="D52" s="83"/>
      <c r="E52" s="83"/>
      <c r="F52" s="83"/>
      <c r="G52" s="83"/>
      <c r="H52" s="83"/>
      <c r="I52" s="84"/>
      <c r="J52" s="2"/>
      <c r="K52" s="85" t="s">
        <v>65</v>
      </c>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1"/>
      <c r="BI52" s="86" t="s">
        <v>37</v>
      </c>
      <c r="BJ52" s="87"/>
      <c r="BK52" s="87"/>
      <c r="BL52" s="87"/>
      <c r="BM52" s="87"/>
      <c r="BN52" s="87"/>
      <c r="BO52" s="87"/>
      <c r="BP52" s="87"/>
      <c r="BQ52" s="87"/>
      <c r="BR52" s="87"/>
      <c r="BS52" s="88"/>
      <c r="BT52" s="86" t="s">
        <v>37</v>
      </c>
      <c r="BU52" s="87"/>
      <c r="BV52" s="87"/>
      <c r="BW52" s="87"/>
      <c r="BX52" s="87"/>
      <c r="BY52" s="87"/>
      <c r="BZ52" s="87"/>
      <c r="CA52" s="87"/>
      <c r="CB52" s="87"/>
      <c r="CC52" s="88"/>
      <c r="CD52" s="86" t="s">
        <v>37</v>
      </c>
      <c r="CE52" s="87"/>
      <c r="CF52" s="87"/>
      <c r="CG52" s="87"/>
      <c r="CH52" s="87"/>
      <c r="CI52" s="87"/>
      <c r="CJ52" s="87"/>
      <c r="CK52" s="87"/>
      <c r="CL52" s="87"/>
      <c r="CM52" s="88"/>
      <c r="CN52" s="98" t="s">
        <v>37</v>
      </c>
      <c r="CO52" s="99"/>
      <c r="CP52" s="99"/>
      <c r="CQ52" s="99"/>
      <c r="CR52" s="99"/>
      <c r="CS52" s="99"/>
      <c r="CT52" s="99"/>
      <c r="CU52" s="99"/>
      <c r="CV52" s="99"/>
      <c r="CW52" s="99"/>
      <c r="CX52" s="99"/>
      <c r="CY52" s="99"/>
      <c r="CZ52" s="99"/>
      <c r="DA52" s="99"/>
      <c r="DB52" s="99"/>
      <c r="DC52" s="99"/>
      <c r="DD52" s="100"/>
      <c r="DE52" s="48"/>
    </row>
    <row r="53" spans="1:119" s="28" customFormat="1" ht="30" customHeight="1" x14ac:dyDescent="0.2">
      <c r="A53" s="82" t="s">
        <v>6</v>
      </c>
      <c r="B53" s="83"/>
      <c r="C53" s="83"/>
      <c r="D53" s="83"/>
      <c r="E53" s="83"/>
      <c r="F53" s="83"/>
      <c r="G53" s="83"/>
      <c r="H53" s="83"/>
      <c r="I53" s="84"/>
      <c r="J53" s="2"/>
      <c r="K53" s="85" t="s">
        <v>170</v>
      </c>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1"/>
      <c r="BI53" s="86" t="s">
        <v>66</v>
      </c>
      <c r="BJ53" s="87"/>
      <c r="BK53" s="87"/>
      <c r="BL53" s="87"/>
      <c r="BM53" s="87"/>
      <c r="BN53" s="87"/>
      <c r="BO53" s="87"/>
      <c r="BP53" s="87"/>
      <c r="BQ53" s="87"/>
      <c r="BR53" s="87"/>
      <c r="BS53" s="88"/>
      <c r="BT53" s="68" t="s">
        <v>37</v>
      </c>
      <c r="BU53" s="69"/>
      <c r="BV53" s="69"/>
      <c r="BW53" s="69"/>
      <c r="BX53" s="69"/>
      <c r="BY53" s="69"/>
      <c r="BZ53" s="69"/>
      <c r="CA53" s="69"/>
      <c r="CB53" s="69"/>
      <c r="CC53" s="70"/>
      <c r="CD53" s="68">
        <v>384683</v>
      </c>
      <c r="CE53" s="69"/>
      <c r="CF53" s="69"/>
      <c r="CG53" s="69"/>
      <c r="CH53" s="69"/>
      <c r="CI53" s="69"/>
      <c r="CJ53" s="69"/>
      <c r="CK53" s="69"/>
      <c r="CL53" s="69"/>
      <c r="CM53" s="70"/>
      <c r="CN53" s="71" t="s">
        <v>229</v>
      </c>
      <c r="CO53" s="72"/>
      <c r="CP53" s="72"/>
      <c r="CQ53" s="72"/>
      <c r="CR53" s="72"/>
      <c r="CS53" s="72"/>
      <c r="CT53" s="72"/>
      <c r="CU53" s="72"/>
      <c r="CV53" s="72"/>
      <c r="CW53" s="72"/>
      <c r="CX53" s="72"/>
      <c r="CY53" s="72"/>
      <c r="CZ53" s="72"/>
      <c r="DA53" s="72"/>
      <c r="DB53" s="72"/>
      <c r="DC53" s="72"/>
      <c r="DD53" s="73"/>
      <c r="DE53" s="44"/>
    </row>
    <row r="54" spans="1:119" s="28" customFormat="1" ht="15" customHeight="1" x14ac:dyDescent="0.2">
      <c r="A54" s="82" t="s">
        <v>67</v>
      </c>
      <c r="B54" s="83"/>
      <c r="C54" s="83"/>
      <c r="D54" s="83"/>
      <c r="E54" s="83"/>
      <c r="F54" s="83"/>
      <c r="G54" s="83"/>
      <c r="H54" s="83"/>
      <c r="I54" s="84"/>
      <c r="J54" s="2"/>
      <c r="K54" s="85" t="s">
        <v>68</v>
      </c>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1"/>
      <c r="BI54" s="86" t="s">
        <v>69</v>
      </c>
      <c r="BJ54" s="87"/>
      <c r="BK54" s="87"/>
      <c r="BL54" s="87"/>
      <c r="BM54" s="87"/>
      <c r="BN54" s="87"/>
      <c r="BO54" s="87"/>
      <c r="BP54" s="87"/>
      <c r="BQ54" s="87"/>
      <c r="BR54" s="87"/>
      <c r="BS54" s="88"/>
      <c r="BT54" s="68" t="s">
        <v>37</v>
      </c>
      <c r="BU54" s="69"/>
      <c r="BV54" s="69"/>
      <c r="BW54" s="69"/>
      <c r="BX54" s="69"/>
      <c r="BY54" s="69"/>
      <c r="BZ54" s="69"/>
      <c r="CA54" s="69"/>
      <c r="CB54" s="69"/>
      <c r="CC54" s="70"/>
      <c r="CD54" s="68">
        <f>CD55</f>
        <v>994</v>
      </c>
      <c r="CE54" s="69"/>
      <c r="CF54" s="69"/>
      <c r="CG54" s="69"/>
      <c r="CH54" s="69"/>
      <c r="CI54" s="69"/>
      <c r="CJ54" s="69"/>
      <c r="CK54" s="69"/>
      <c r="CL54" s="69"/>
      <c r="CM54" s="70"/>
      <c r="CN54" s="71"/>
      <c r="CO54" s="72"/>
      <c r="CP54" s="72"/>
      <c r="CQ54" s="72"/>
      <c r="CR54" s="72"/>
      <c r="CS54" s="72"/>
      <c r="CT54" s="72"/>
      <c r="CU54" s="72"/>
      <c r="CV54" s="72"/>
      <c r="CW54" s="72"/>
      <c r="CX54" s="72"/>
      <c r="CY54" s="72"/>
      <c r="CZ54" s="72"/>
      <c r="DA54" s="72"/>
      <c r="DB54" s="72"/>
      <c r="DC54" s="72"/>
      <c r="DD54" s="73"/>
      <c r="DE54" s="44"/>
    </row>
    <row r="55" spans="1:119" s="28" customFormat="1" ht="30" customHeight="1" x14ac:dyDescent="0.2">
      <c r="A55" s="82" t="s">
        <v>139</v>
      </c>
      <c r="B55" s="83"/>
      <c r="C55" s="83"/>
      <c r="D55" s="83"/>
      <c r="E55" s="83"/>
      <c r="F55" s="83"/>
      <c r="G55" s="83"/>
      <c r="H55" s="83"/>
      <c r="I55" s="84"/>
      <c r="J55" s="2"/>
      <c r="K55" s="85" t="s">
        <v>145</v>
      </c>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1"/>
      <c r="BI55" s="86" t="s">
        <v>69</v>
      </c>
      <c r="BJ55" s="87"/>
      <c r="BK55" s="87"/>
      <c r="BL55" s="87"/>
      <c r="BM55" s="87"/>
      <c r="BN55" s="87"/>
      <c r="BO55" s="87"/>
      <c r="BP55" s="87"/>
      <c r="BQ55" s="87"/>
      <c r="BR55" s="87"/>
      <c r="BS55" s="88"/>
      <c r="BT55" s="68" t="s">
        <v>37</v>
      </c>
      <c r="BU55" s="69"/>
      <c r="BV55" s="69"/>
      <c r="BW55" s="69"/>
      <c r="BX55" s="69"/>
      <c r="BY55" s="69"/>
      <c r="BZ55" s="69"/>
      <c r="CA55" s="69"/>
      <c r="CB55" s="69"/>
      <c r="CC55" s="70"/>
      <c r="CD55" s="68">
        <v>994</v>
      </c>
      <c r="CE55" s="69"/>
      <c r="CF55" s="69"/>
      <c r="CG55" s="69"/>
      <c r="CH55" s="69"/>
      <c r="CI55" s="69"/>
      <c r="CJ55" s="69"/>
      <c r="CK55" s="69"/>
      <c r="CL55" s="69"/>
      <c r="CM55" s="70"/>
      <c r="CN55" s="71"/>
      <c r="CO55" s="72"/>
      <c r="CP55" s="72"/>
      <c r="CQ55" s="72"/>
      <c r="CR55" s="72"/>
      <c r="CS55" s="72"/>
      <c r="CT55" s="72"/>
      <c r="CU55" s="72"/>
      <c r="CV55" s="72"/>
      <c r="CW55" s="72"/>
      <c r="CX55" s="72"/>
      <c r="CY55" s="72"/>
      <c r="CZ55" s="72"/>
      <c r="DA55" s="72"/>
      <c r="DB55" s="72"/>
      <c r="DC55" s="72"/>
      <c r="DD55" s="73"/>
      <c r="DE55" s="44"/>
      <c r="DF55" s="42"/>
    </row>
    <row r="56" spans="1:119" s="28" customFormat="1" ht="30" customHeight="1" x14ac:dyDescent="0.2">
      <c r="A56" s="82" t="s">
        <v>70</v>
      </c>
      <c r="B56" s="83"/>
      <c r="C56" s="83"/>
      <c r="D56" s="83"/>
      <c r="E56" s="83"/>
      <c r="F56" s="83"/>
      <c r="G56" s="83"/>
      <c r="H56" s="83"/>
      <c r="I56" s="84"/>
      <c r="J56" s="2"/>
      <c r="K56" s="85" t="s">
        <v>71</v>
      </c>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1"/>
      <c r="BI56" s="86" t="s">
        <v>72</v>
      </c>
      <c r="BJ56" s="87"/>
      <c r="BK56" s="87"/>
      <c r="BL56" s="87"/>
      <c r="BM56" s="87"/>
      <c r="BN56" s="87"/>
      <c r="BO56" s="87"/>
      <c r="BP56" s="87"/>
      <c r="BQ56" s="87"/>
      <c r="BR56" s="87"/>
      <c r="BS56" s="88"/>
      <c r="BT56" s="68">
        <f>BT57+BT58</f>
        <v>8391.0393000000004</v>
      </c>
      <c r="BU56" s="69"/>
      <c r="BV56" s="69"/>
      <c r="BW56" s="69"/>
      <c r="BX56" s="69"/>
      <c r="BY56" s="69"/>
      <c r="BZ56" s="69"/>
      <c r="CA56" s="69"/>
      <c r="CB56" s="69"/>
      <c r="CC56" s="70"/>
      <c r="CD56" s="68">
        <f>CD57+CD58</f>
        <v>9200.8310336999912</v>
      </c>
      <c r="CE56" s="69"/>
      <c r="CF56" s="69"/>
      <c r="CG56" s="69"/>
      <c r="CH56" s="69"/>
      <c r="CI56" s="69"/>
      <c r="CJ56" s="69"/>
      <c r="CK56" s="69"/>
      <c r="CL56" s="69"/>
      <c r="CM56" s="70"/>
      <c r="CN56" s="71" t="s">
        <v>223</v>
      </c>
      <c r="CO56" s="72"/>
      <c r="CP56" s="72"/>
      <c r="CQ56" s="72"/>
      <c r="CR56" s="72"/>
      <c r="CS56" s="72"/>
      <c r="CT56" s="72"/>
      <c r="CU56" s="72"/>
      <c r="CV56" s="72"/>
      <c r="CW56" s="72"/>
      <c r="CX56" s="72"/>
      <c r="CY56" s="72"/>
      <c r="CZ56" s="72"/>
      <c r="DA56" s="72"/>
      <c r="DB56" s="72"/>
      <c r="DC56" s="72"/>
      <c r="DD56" s="73"/>
      <c r="DE56" s="44"/>
      <c r="DF56" s="42"/>
    </row>
    <row r="57" spans="1:119" s="28" customFormat="1" ht="43.5" customHeight="1" x14ac:dyDescent="0.2">
      <c r="A57" s="82" t="s">
        <v>140</v>
      </c>
      <c r="B57" s="83"/>
      <c r="C57" s="83"/>
      <c r="D57" s="83"/>
      <c r="E57" s="83"/>
      <c r="F57" s="83"/>
      <c r="G57" s="83"/>
      <c r="H57" s="83"/>
      <c r="I57" s="84"/>
      <c r="J57" s="2"/>
      <c r="K57" s="85" t="s">
        <v>144</v>
      </c>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1"/>
      <c r="BI57" s="86" t="s">
        <v>72</v>
      </c>
      <c r="BJ57" s="87"/>
      <c r="BK57" s="87"/>
      <c r="BL57" s="87"/>
      <c r="BM57" s="87"/>
      <c r="BN57" s="87"/>
      <c r="BO57" s="87"/>
      <c r="BP57" s="87"/>
      <c r="BQ57" s="87"/>
      <c r="BR57" s="87"/>
      <c r="BS57" s="88"/>
      <c r="BT57" s="68">
        <v>4105.8999999999996</v>
      </c>
      <c r="BU57" s="69"/>
      <c r="BV57" s="69"/>
      <c r="BW57" s="69"/>
      <c r="BX57" s="69"/>
      <c r="BY57" s="69"/>
      <c r="BZ57" s="69"/>
      <c r="CA57" s="69"/>
      <c r="CB57" s="69"/>
      <c r="CC57" s="70"/>
      <c r="CD57" s="68">
        <v>4647.9999919999973</v>
      </c>
      <c r="CE57" s="69"/>
      <c r="CF57" s="69"/>
      <c r="CG57" s="69"/>
      <c r="CH57" s="69"/>
      <c r="CI57" s="69"/>
      <c r="CJ57" s="69"/>
      <c r="CK57" s="69"/>
      <c r="CL57" s="69"/>
      <c r="CM57" s="70"/>
      <c r="CN57" s="71"/>
      <c r="CO57" s="72"/>
      <c r="CP57" s="72"/>
      <c r="CQ57" s="72"/>
      <c r="CR57" s="72"/>
      <c r="CS57" s="72"/>
      <c r="CT57" s="72"/>
      <c r="CU57" s="72"/>
      <c r="CV57" s="72"/>
      <c r="CW57" s="72"/>
      <c r="CX57" s="72"/>
      <c r="CY57" s="72"/>
      <c r="CZ57" s="72"/>
      <c r="DA57" s="72"/>
      <c r="DB57" s="72"/>
      <c r="DC57" s="72"/>
      <c r="DD57" s="73"/>
      <c r="DE57" s="44"/>
      <c r="DF57" s="26"/>
    </row>
    <row r="58" spans="1:119" s="28" customFormat="1" ht="46.5" customHeight="1" x14ac:dyDescent="0.2">
      <c r="A58" s="82" t="s">
        <v>141</v>
      </c>
      <c r="B58" s="83"/>
      <c r="C58" s="83"/>
      <c r="D58" s="83"/>
      <c r="E58" s="83"/>
      <c r="F58" s="83"/>
      <c r="G58" s="83"/>
      <c r="H58" s="83"/>
      <c r="I58" s="84"/>
      <c r="J58" s="2"/>
      <c r="K58" s="72" t="s">
        <v>146</v>
      </c>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1"/>
      <c r="BI58" s="86" t="s">
        <v>72</v>
      </c>
      <c r="BJ58" s="87"/>
      <c r="BK58" s="87"/>
      <c r="BL58" s="87"/>
      <c r="BM58" s="87"/>
      <c r="BN58" s="87"/>
      <c r="BO58" s="87"/>
      <c r="BP58" s="87"/>
      <c r="BQ58" s="87"/>
      <c r="BR58" s="87"/>
      <c r="BS58" s="88"/>
      <c r="BT58" s="68">
        <v>4285.1392999999998</v>
      </c>
      <c r="BU58" s="69">
        <v>1781.5190000000002</v>
      </c>
      <c r="BV58" s="69">
        <v>1781.5190000000002</v>
      </c>
      <c r="BW58" s="69">
        <v>1781.5190000000002</v>
      </c>
      <c r="BX58" s="69">
        <v>1781.5190000000002</v>
      </c>
      <c r="BY58" s="69">
        <v>1781.5190000000002</v>
      </c>
      <c r="BZ58" s="69">
        <v>1781.5190000000002</v>
      </c>
      <c r="CA58" s="69">
        <v>1781.5190000000002</v>
      </c>
      <c r="CB58" s="69">
        <v>1781.5190000000002</v>
      </c>
      <c r="CC58" s="70">
        <v>1781.5190000000002</v>
      </c>
      <c r="CD58" s="68">
        <v>4552.8310416999939</v>
      </c>
      <c r="CE58" s="69"/>
      <c r="CF58" s="69"/>
      <c r="CG58" s="69"/>
      <c r="CH58" s="69"/>
      <c r="CI58" s="69"/>
      <c r="CJ58" s="69"/>
      <c r="CK58" s="69"/>
      <c r="CL58" s="69"/>
      <c r="CM58" s="70"/>
      <c r="CN58" s="98"/>
      <c r="CO58" s="99"/>
      <c r="CP58" s="99"/>
      <c r="CQ58" s="99"/>
      <c r="CR58" s="99"/>
      <c r="CS58" s="99"/>
      <c r="CT58" s="99"/>
      <c r="CU58" s="99"/>
      <c r="CV58" s="99"/>
      <c r="CW58" s="99"/>
      <c r="CX58" s="99"/>
      <c r="CY58" s="99"/>
      <c r="CZ58" s="99"/>
      <c r="DA58" s="99"/>
      <c r="DB58" s="99"/>
      <c r="DC58" s="99"/>
      <c r="DD58" s="100"/>
      <c r="DE58" s="48"/>
      <c r="DF58" s="26"/>
    </row>
    <row r="59" spans="1:119" s="28" customFormat="1" ht="30" customHeight="1" x14ac:dyDescent="0.2">
      <c r="A59" s="82" t="s">
        <v>73</v>
      </c>
      <c r="B59" s="83"/>
      <c r="C59" s="83"/>
      <c r="D59" s="83"/>
      <c r="E59" s="83"/>
      <c r="F59" s="83"/>
      <c r="G59" s="83"/>
      <c r="H59" s="83"/>
      <c r="I59" s="84"/>
      <c r="J59" s="2"/>
      <c r="K59" s="85" t="s">
        <v>74</v>
      </c>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1"/>
      <c r="BI59" s="86" t="s">
        <v>72</v>
      </c>
      <c r="BJ59" s="87"/>
      <c r="BK59" s="87"/>
      <c r="BL59" s="87"/>
      <c r="BM59" s="87"/>
      <c r="BN59" s="87"/>
      <c r="BO59" s="87"/>
      <c r="BP59" s="87"/>
      <c r="BQ59" s="87"/>
      <c r="BR59" s="87"/>
      <c r="BS59" s="88"/>
      <c r="BT59" s="68">
        <f>BT60</f>
        <v>14471.6</v>
      </c>
      <c r="BU59" s="69"/>
      <c r="BV59" s="69"/>
      <c r="BW59" s="69"/>
      <c r="BX59" s="69"/>
      <c r="BY59" s="69"/>
      <c r="BZ59" s="69"/>
      <c r="CA59" s="69"/>
      <c r="CB59" s="69"/>
      <c r="CC59" s="70"/>
      <c r="CD59" s="68">
        <f>CD60</f>
        <v>15153.400000000001</v>
      </c>
      <c r="CE59" s="69"/>
      <c r="CF59" s="69"/>
      <c r="CG59" s="69"/>
      <c r="CH59" s="69"/>
      <c r="CI59" s="69"/>
      <c r="CJ59" s="69"/>
      <c r="CK59" s="69"/>
      <c r="CL59" s="69"/>
      <c r="CM59" s="70"/>
      <c r="CN59" s="71" t="s">
        <v>223</v>
      </c>
      <c r="CO59" s="72"/>
      <c r="CP59" s="72"/>
      <c r="CQ59" s="72"/>
      <c r="CR59" s="72"/>
      <c r="CS59" s="72"/>
      <c r="CT59" s="72"/>
      <c r="CU59" s="72"/>
      <c r="CV59" s="72"/>
      <c r="CW59" s="72"/>
      <c r="CX59" s="72"/>
      <c r="CY59" s="72"/>
      <c r="CZ59" s="72"/>
      <c r="DA59" s="72"/>
      <c r="DB59" s="72"/>
      <c r="DC59" s="72"/>
      <c r="DD59" s="73"/>
      <c r="DE59" s="44"/>
      <c r="DF59" s="41"/>
    </row>
    <row r="60" spans="1:119" s="28" customFormat="1" ht="30" customHeight="1" x14ac:dyDescent="0.2">
      <c r="A60" s="82" t="s">
        <v>148</v>
      </c>
      <c r="B60" s="83"/>
      <c r="C60" s="83"/>
      <c r="D60" s="83"/>
      <c r="E60" s="83"/>
      <c r="F60" s="83"/>
      <c r="G60" s="83"/>
      <c r="H60" s="83"/>
      <c r="I60" s="84"/>
      <c r="J60" s="2"/>
      <c r="K60" s="85" t="s">
        <v>147</v>
      </c>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1"/>
      <c r="BI60" s="86" t="s">
        <v>72</v>
      </c>
      <c r="BJ60" s="87"/>
      <c r="BK60" s="87"/>
      <c r="BL60" s="87"/>
      <c r="BM60" s="87"/>
      <c r="BN60" s="87"/>
      <c r="BO60" s="87"/>
      <c r="BP60" s="87"/>
      <c r="BQ60" s="87"/>
      <c r="BR60" s="87"/>
      <c r="BS60" s="88"/>
      <c r="BT60" s="68">
        <v>14471.6</v>
      </c>
      <c r="BU60" s="69"/>
      <c r="BV60" s="69"/>
      <c r="BW60" s="69"/>
      <c r="BX60" s="69"/>
      <c r="BY60" s="69"/>
      <c r="BZ60" s="69"/>
      <c r="CA60" s="69"/>
      <c r="CB60" s="69"/>
      <c r="CC60" s="70"/>
      <c r="CD60" s="68">
        <v>15153.400000000001</v>
      </c>
      <c r="CE60" s="69"/>
      <c r="CF60" s="69"/>
      <c r="CG60" s="69"/>
      <c r="CH60" s="69"/>
      <c r="CI60" s="69"/>
      <c r="CJ60" s="69"/>
      <c r="CK60" s="69"/>
      <c r="CL60" s="69"/>
      <c r="CM60" s="70"/>
      <c r="CN60" s="71"/>
      <c r="CO60" s="72"/>
      <c r="CP60" s="72"/>
      <c r="CQ60" s="72"/>
      <c r="CR60" s="72"/>
      <c r="CS60" s="72"/>
      <c r="CT60" s="72"/>
      <c r="CU60" s="72"/>
      <c r="CV60" s="72"/>
      <c r="CW60" s="72"/>
      <c r="CX60" s="72"/>
      <c r="CY60" s="72"/>
      <c r="CZ60" s="72"/>
      <c r="DA60" s="72"/>
      <c r="DB60" s="72"/>
      <c r="DC60" s="72"/>
      <c r="DD60" s="73"/>
      <c r="DE60" s="44"/>
    </row>
    <row r="61" spans="1:119" s="28" customFormat="1" ht="15" customHeight="1" x14ac:dyDescent="0.2">
      <c r="A61" s="82" t="s">
        <v>75</v>
      </c>
      <c r="B61" s="83"/>
      <c r="C61" s="83"/>
      <c r="D61" s="83"/>
      <c r="E61" s="83"/>
      <c r="F61" s="83"/>
      <c r="G61" s="83"/>
      <c r="H61" s="83"/>
      <c r="I61" s="84"/>
      <c r="J61" s="2"/>
      <c r="K61" s="85" t="s">
        <v>76</v>
      </c>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1"/>
      <c r="BI61" s="86" t="s">
        <v>77</v>
      </c>
      <c r="BJ61" s="87"/>
      <c r="BK61" s="87"/>
      <c r="BL61" s="87"/>
      <c r="BM61" s="87"/>
      <c r="BN61" s="87"/>
      <c r="BO61" s="87"/>
      <c r="BP61" s="87"/>
      <c r="BQ61" s="87"/>
      <c r="BR61" s="87"/>
      <c r="BS61" s="88"/>
      <c r="BT61" s="68">
        <f>BT62+BT63</f>
        <v>3478.558</v>
      </c>
      <c r="BU61" s="69"/>
      <c r="BV61" s="69"/>
      <c r="BW61" s="69"/>
      <c r="BX61" s="69"/>
      <c r="BY61" s="69"/>
      <c r="BZ61" s="69"/>
      <c r="CA61" s="69"/>
      <c r="CB61" s="69"/>
      <c r="CC61" s="70"/>
      <c r="CD61" s="68">
        <f>CD62+CD63</f>
        <v>3799.546638999996</v>
      </c>
      <c r="CE61" s="69"/>
      <c r="CF61" s="69"/>
      <c r="CG61" s="69"/>
      <c r="CH61" s="69"/>
      <c r="CI61" s="69"/>
      <c r="CJ61" s="69"/>
      <c r="CK61" s="69"/>
      <c r="CL61" s="69"/>
      <c r="CM61" s="70"/>
      <c r="CN61" s="71" t="s">
        <v>229</v>
      </c>
      <c r="CO61" s="72"/>
      <c r="CP61" s="72"/>
      <c r="CQ61" s="72"/>
      <c r="CR61" s="72"/>
      <c r="CS61" s="72"/>
      <c r="CT61" s="72"/>
      <c r="CU61" s="72"/>
      <c r="CV61" s="72"/>
      <c r="CW61" s="72"/>
      <c r="CX61" s="72"/>
      <c r="CY61" s="72"/>
      <c r="CZ61" s="72"/>
      <c r="DA61" s="72"/>
      <c r="DB61" s="72"/>
      <c r="DC61" s="72"/>
      <c r="DD61" s="73"/>
      <c r="DE61" s="44"/>
      <c r="DF61" s="41"/>
    </row>
    <row r="62" spans="1:119" s="28" customFormat="1" ht="30" customHeight="1" x14ac:dyDescent="0.2">
      <c r="A62" s="82" t="s">
        <v>142</v>
      </c>
      <c r="B62" s="83"/>
      <c r="C62" s="83"/>
      <c r="D62" s="83"/>
      <c r="E62" s="83"/>
      <c r="F62" s="83"/>
      <c r="G62" s="83"/>
      <c r="H62" s="83"/>
      <c r="I62" s="84"/>
      <c r="J62" s="2"/>
      <c r="K62" s="72" t="s">
        <v>150</v>
      </c>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1"/>
      <c r="BI62" s="86" t="s">
        <v>77</v>
      </c>
      <c r="BJ62" s="87"/>
      <c r="BK62" s="87"/>
      <c r="BL62" s="87"/>
      <c r="BM62" s="87"/>
      <c r="BN62" s="87"/>
      <c r="BO62" s="87"/>
      <c r="BP62" s="87"/>
      <c r="BQ62" s="87"/>
      <c r="BR62" s="87"/>
      <c r="BS62" s="88"/>
      <c r="BT62" s="68">
        <f>56.88+28.51+371.675+1018.889</f>
        <v>1475.954</v>
      </c>
      <c r="BU62" s="69"/>
      <c r="BV62" s="69"/>
      <c r="BW62" s="69"/>
      <c r="BX62" s="69"/>
      <c r="BY62" s="69"/>
      <c r="BZ62" s="69"/>
      <c r="CA62" s="69"/>
      <c r="CB62" s="69"/>
      <c r="CC62" s="70"/>
      <c r="CD62" s="68">
        <v>1649.2193519999992</v>
      </c>
      <c r="CE62" s="69"/>
      <c r="CF62" s="69"/>
      <c r="CG62" s="69"/>
      <c r="CH62" s="69"/>
      <c r="CI62" s="69"/>
      <c r="CJ62" s="69"/>
      <c r="CK62" s="69"/>
      <c r="CL62" s="69"/>
      <c r="CM62" s="70"/>
      <c r="CN62" s="98"/>
      <c r="CO62" s="99"/>
      <c r="CP62" s="99"/>
      <c r="CQ62" s="99"/>
      <c r="CR62" s="99"/>
      <c r="CS62" s="99"/>
      <c r="CT62" s="99"/>
      <c r="CU62" s="99"/>
      <c r="CV62" s="99"/>
      <c r="CW62" s="99"/>
      <c r="CX62" s="99"/>
      <c r="CY62" s="99"/>
      <c r="CZ62" s="99"/>
      <c r="DA62" s="99"/>
      <c r="DB62" s="99"/>
      <c r="DC62" s="99"/>
      <c r="DD62" s="100"/>
      <c r="DE62" s="48"/>
      <c r="DF62" s="41"/>
    </row>
    <row r="63" spans="1:119" s="28" customFormat="1" ht="30" customHeight="1" x14ac:dyDescent="0.2">
      <c r="A63" s="82" t="s">
        <v>143</v>
      </c>
      <c r="B63" s="83"/>
      <c r="C63" s="83"/>
      <c r="D63" s="83"/>
      <c r="E63" s="83"/>
      <c r="F63" s="83"/>
      <c r="G63" s="83"/>
      <c r="H63" s="83"/>
      <c r="I63" s="84"/>
      <c r="J63" s="2"/>
      <c r="K63" s="85" t="s">
        <v>151</v>
      </c>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1"/>
      <c r="BI63" s="86" t="s">
        <v>77</v>
      </c>
      <c r="BJ63" s="87"/>
      <c r="BK63" s="87"/>
      <c r="BL63" s="87"/>
      <c r="BM63" s="87"/>
      <c r="BN63" s="87"/>
      <c r="BO63" s="87"/>
      <c r="BP63" s="87"/>
      <c r="BQ63" s="87"/>
      <c r="BR63" s="87"/>
      <c r="BS63" s="88"/>
      <c r="BT63" s="68">
        <f>186.81+151.17+856.355+808.269</f>
        <v>2002.604</v>
      </c>
      <c r="BU63" s="69"/>
      <c r="BV63" s="69"/>
      <c r="BW63" s="69"/>
      <c r="BX63" s="69"/>
      <c r="BY63" s="69"/>
      <c r="BZ63" s="69"/>
      <c r="CA63" s="69"/>
      <c r="CB63" s="69"/>
      <c r="CC63" s="70"/>
      <c r="CD63" s="68">
        <v>2150.3272869999969</v>
      </c>
      <c r="CE63" s="69"/>
      <c r="CF63" s="69"/>
      <c r="CG63" s="69"/>
      <c r="CH63" s="69"/>
      <c r="CI63" s="69"/>
      <c r="CJ63" s="69"/>
      <c r="CK63" s="69"/>
      <c r="CL63" s="69"/>
      <c r="CM63" s="70"/>
      <c r="CN63" s="71"/>
      <c r="CO63" s="72"/>
      <c r="CP63" s="72"/>
      <c r="CQ63" s="72"/>
      <c r="CR63" s="72"/>
      <c r="CS63" s="72"/>
      <c r="CT63" s="72"/>
      <c r="CU63" s="72"/>
      <c r="CV63" s="72"/>
      <c r="CW63" s="72"/>
      <c r="CX63" s="72"/>
      <c r="CY63" s="72"/>
      <c r="CZ63" s="72"/>
      <c r="DA63" s="72"/>
      <c r="DB63" s="72"/>
      <c r="DC63" s="72"/>
      <c r="DD63" s="73"/>
      <c r="DE63" s="44"/>
      <c r="DF63" s="41"/>
    </row>
    <row r="64" spans="1:119" s="28" customFormat="1" ht="15" customHeight="1" x14ac:dyDescent="0.2">
      <c r="A64" s="82" t="s">
        <v>78</v>
      </c>
      <c r="B64" s="83"/>
      <c r="C64" s="83"/>
      <c r="D64" s="83"/>
      <c r="E64" s="83"/>
      <c r="F64" s="83"/>
      <c r="G64" s="83"/>
      <c r="H64" s="83"/>
      <c r="I64" s="84"/>
      <c r="J64" s="2"/>
      <c r="K64" s="85" t="s">
        <v>79</v>
      </c>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1"/>
      <c r="BI64" s="86" t="s">
        <v>64</v>
      </c>
      <c r="BJ64" s="87"/>
      <c r="BK64" s="87"/>
      <c r="BL64" s="87"/>
      <c r="BM64" s="87"/>
      <c r="BN64" s="87"/>
      <c r="BO64" s="87"/>
      <c r="BP64" s="87"/>
      <c r="BQ64" s="87"/>
      <c r="BR64" s="87"/>
      <c r="BS64" s="88"/>
      <c r="BT64" s="68">
        <f>1827.158/BT61*100</f>
        <v>52.52630544035776</v>
      </c>
      <c r="BU64" s="69"/>
      <c r="BV64" s="69"/>
      <c r="BW64" s="69"/>
      <c r="BX64" s="69"/>
      <c r="BY64" s="69"/>
      <c r="BZ64" s="69"/>
      <c r="CA64" s="69"/>
      <c r="CB64" s="69"/>
      <c r="CC64" s="70"/>
      <c r="CD64" s="68">
        <f>1980.85/CD61*100</f>
        <v>52.13385143553181</v>
      </c>
      <c r="CE64" s="69"/>
      <c r="CF64" s="69"/>
      <c r="CG64" s="69"/>
      <c r="CH64" s="69"/>
      <c r="CI64" s="69"/>
      <c r="CJ64" s="69"/>
      <c r="CK64" s="69"/>
      <c r="CL64" s="69"/>
      <c r="CM64" s="70"/>
      <c r="CN64" s="95"/>
      <c r="CO64" s="96"/>
      <c r="CP64" s="96"/>
      <c r="CQ64" s="96"/>
      <c r="CR64" s="96"/>
      <c r="CS64" s="96"/>
      <c r="CT64" s="96"/>
      <c r="CU64" s="96"/>
      <c r="CV64" s="96"/>
      <c r="CW64" s="96"/>
      <c r="CX64" s="96"/>
      <c r="CY64" s="96"/>
      <c r="CZ64" s="96"/>
      <c r="DA64" s="96"/>
      <c r="DB64" s="96"/>
      <c r="DC64" s="96"/>
      <c r="DD64" s="97"/>
      <c r="DE64" s="44"/>
    </row>
    <row r="65" spans="1:256" s="28" customFormat="1" ht="32.25" customHeight="1" x14ac:dyDescent="0.2">
      <c r="A65" s="82" t="s">
        <v>80</v>
      </c>
      <c r="B65" s="83"/>
      <c r="C65" s="83"/>
      <c r="D65" s="83"/>
      <c r="E65" s="83"/>
      <c r="F65" s="83"/>
      <c r="G65" s="83"/>
      <c r="H65" s="83"/>
      <c r="I65" s="84"/>
      <c r="J65" s="2"/>
      <c r="K65" s="85" t="s">
        <v>81</v>
      </c>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1"/>
      <c r="BI65" s="86" t="s">
        <v>5</v>
      </c>
      <c r="BJ65" s="87"/>
      <c r="BK65" s="87"/>
      <c r="BL65" s="87"/>
      <c r="BM65" s="87"/>
      <c r="BN65" s="87"/>
      <c r="BO65" s="87"/>
      <c r="BP65" s="87"/>
      <c r="BQ65" s="87"/>
      <c r="BR65" s="87"/>
      <c r="BS65" s="88"/>
      <c r="BT65" s="68">
        <v>224945.23699</v>
      </c>
      <c r="BU65" s="69"/>
      <c r="BV65" s="69"/>
      <c r="BW65" s="69"/>
      <c r="BX65" s="69"/>
      <c r="BY65" s="69"/>
      <c r="BZ65" s="69"/>
      <c r="CA65" s="69"/>
      <c r="CB65" s="69"/>
      <c r="CC65" s="70"/>
      <c r="CD65" s="68">
        <v>259083.59822000001</v>
      </c>
      <c r="CE65" s="69"/>
      <c r="CF65" s="69"/>
      <c r="CG65" s="69"/>
      <c r="CH65" s="69"/>
      <c r="CI65" s="69"/>
      <c r="CJ65" s="69"/>
      <c r="CK65" s="69"/>
      <c r="CL65" s="69"/>
      <c r="CM65" s="70"/>
      <c r="CN65" s="89"/>
      <c r="CO65" s="90"/>
      <c r="CP65" s="90"/>
      <c r="CQ65" s="90"/>
      <c r="CR65" s="90"/>
      <c r="CS65" s="90"/>
      <c r="CT65" s="90"/>
      <c r="CU65" s="90"/>
      <c r="CV65" s="90"/>
      <c r="CW65" s="90"/>
      <c r="CX65" s="90"/>
      <c r="CY65" s="90"/>
      <c r="CZ65" s="90"/>
      <c r="DA65" s="90"/>
      <c r="DB65" s="90"/>
      <c r="DC65" s="90"/>
      <c r="DD65" s="91"/>
      <c r="DE65" s="44"/>
      <c r="DF65" s="29"/>
    </row>
    <row r="66" spans="1:256" s="28" customFormat="1" ht="35.25" customHeight="1" x14ac:dyDescent="0.2">
      <c r="A66" s="82" t="s">
        <v>82</v>
      </c>
      <c r="B66" s="83"/>
      <c r="C66" s="83"/>
      <c r="D66" s="83"/>
      <c r="E66" s="83"/>
      <c r="F66" s="83"/>
      <c r="G66" s="83"/>
      <c r="H66" s="83"/>
      <c r="I66" s="84"/>
      <c r="J66" s="2"/>
      <c r="K66" s="85" t="s">
        <v>83</v>
      </c>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1"/>
      <c r="BI66" s="86" t="s">
        <v>5</v>
      </c>
      <c r="BJ66" s="87"/>
      <c r="BK66" s="87"/>
      <c r="BL66" s="87"/>
      <c r="BM66" s="87"/>
      <c r="BN66" s="87"/>
      <c r="BO66" s="87"/>
      <c r="BP66" s="87"/>
      <c r="BQ66" s="87"/>
      <c r="BR66" s="87"/>
      <c r="BS66" s="88"/>
      <c r="BT66" s="68">
        <v>213988.04532000003</v>
      </c>
      <c r="BU66" s="69"/>
      <c r="BV66" s="69"/>
      <c r="BW66" s="69"/>
      <c r="BX66" s="69"/>
      <c r="BY66" s="69"/>
      <c r="BZ66" s="69"/>
      <c r="CA66" s="69"/>
      <c r="CB66" s="69"/>
      <c r="CC66" s="70"/>
      <c r="CD66" s="68">
        <v>249179.76795000004</v>
      </c>
      <c r="CE66" s="69"/>
      <c r="CF66" s="69"/>
      <c r="CG66" s="69"/>
      <c r="CH66" s="69"/>
      <c r="CI66" s="69"/>
      <c r="CJ66" s="69"/>
      <c r="CK66" s="69"/>
      <c r="CL66" s="69"/>
      <c r="CM66" s="70"/>
      <c r="CN66" s="92"/>
      <c r="CO66" s="93"/>
      <c r="CP66" s="93"/>
      <c r="CQ66" s="93"/>
      <c r="CR66" s="93"/>
      <c r="CS66" s="93"/>
      <c r="CT66" s="93"/>
      <c r="CU66" s="93"/>
      <c r="CV66" s="93"/>
      <c r="CW66" s="93"/>
      <c r="CX66" s="93"/>
      <c r="CY66" s="93"/>
      <c r="CZ66" s="93"/>
      <c r="DA66" s="93"/>
      <c r="DB66" s="93"/>
      <c r="DC66" s="93"/>
      <c r="DD66" s="94"/>
      <c r="DE66" s="44"/>
      <c r="DF66" s="42"/>
    </row>
    <row r="67" spans="1:256" s="28" customFormat="1" ht="85.5" customHeight="1" x14ac:dyDescent="0.2">
      <c r="A67" s="82" t="s">
        <v>84</v>
      </c>
      <c r="B67" s="83"/>
      <c r="C67" s="83"/>
      <c r="D67" s="83"/>
      <c r="E67" s="83"/>
      <c r="F67" s="83"/>
      <c r="G67" s="83"/>
      <c r="H67" s="83"/>
      <c r="I67" s="84"/>
      <c r="J67" s="2"/>
      <c r="K67" s="85" t="s">
        <v>85</v>
      </c>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1"/>
      <c r="BI67" s="86" t="s">
        <v>64</v>
      </c>
      <c r="BJ67" s="87"/>
      <c r="BK67" s="87"/>
      <c r="BL67" s="87"/>
      <c r="BM67" s="87"/>
      <c r="BN67" s="87"/>
      <c r="BO67" s="87"/>
      <c r="BP67" s="87"/>
      <c r="BQ67" s="87"/>
      <c r="BR67" s="87"/>
      <c r="BS67" s="88"/>
      <c r="BT67" s="86">
        <v>13.37</v>
      </c>
      <c r="BU67" s="87"/>
      <c r="BV67" s="87"/>
      <c r="BW67" s="87"/>
      <c r="BX67" s="87"/>
      <c r="BY67" s="87"/>
      <c r="BZ67" s="87"/>
      <c r="CA67" s="87"/>
      <c r="CB67" s="87"/>
      <c r="CC67" s="88"/>
      <c r="CD67" s="86" t="s">
        <v>37</v>
      </c>
      <c r="CE67" s="87"/>
      <c r="CF67" s="87"/>
      <c r="CG67" s="87"/>
      <c r="CH67" s="87"/>
      <c r="CI67" s="87"/>
      <c r="CJ67" s="87"/>
      <c r="CK67" s="87"/>
      <c r="CL67" s="87"/>
      <c r="CM67" s="88"/>
      <c r="CN67" s="71" t="s">
        <v>206</v>
      </c>
      <c r="CO67" s="72"/>
      <c r="CP67" s="72"/>
      <c r="CQ67" s="72"/>
      <c r="CR67" s="72"/>
      <c r="CS67" s="72"/>
      <c r="CT67" s="72"/>
      <c r="CU67" s="72"/>
      <c r="CV67" s="72"/>
      <c r="CW67" s="72"/>
      <c r="CX67" s="72"/>
      <c r="CY67" s="72"/>
      <c r="CZ67" s="72"/>
      <c r="DA67" s="72"/>
      <c r="DB67" s="72"/>
      <c r="DC67" s="72"/>
      <c r="DD67" s="73"/>
      <c r="DE67" s="44"/>
      <c r="DF67" s="42"/>
    </row>
    <row r="68" spans="1:256" s="21" customFormat="1" ht="12.75" customHeight="1" x14ac:dyDescent="0.2">
      <c r="G68" s="21" t="s">
        <v>18</v>
      </c>
      <c r="DE68" s="45"/>
    </row>
    <row r="69" spans="1:256" s="21" customFormat="1" ht="12.75" customHeight="1" x14ac:dyDescent="0.2">
      <c r="A69" s="129" t="s">
        <v>169</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c r="IM69" s="67"/>
      <c r="IN69" s="67"/>
      <c r="IO69" s="67"/>
      <c r="IP69" s="67"/>
      <c r="IQ69" s="67"/>
      <c r="IR69" s="67"/>
      <c r="IS69" s="67"/>
      <c r="IT69" s="67"/>
      <c r="IU69" s="67"/>
      <c r="IV69" s="67"/>
    </row>
    <row r="70" spans="1:256" s="21" customFormat="1" ht="39.75" customHeight="1" x14ac:dyDescent="0.2">
      <c r="A70" s="80" t="s">
        <v>86</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49"/>
    </row>
    <row r="71" spans="1:256" s="21" customFormat="1" ht="25.5" customHeight="1" x14ac:dyDescent="0.2">
      <c r="A71" s="80" t="s">
        <v>87</v>
      </c>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49"/>
    </row>
    <row r="72" spans="1:256" s="21" customFormat="1" ht="25.5" customHeight="1" x14ac:dyDescent="0.2">
      <c r="A72" s="80" t="s">
        <v>113</v>
      </c>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50"/>
    </row>
    <row r="73" spans="1:256" s="21" customFormat="1" ht="25.5" customHeight="1" x14ac:dyDescent="0.2">
      <c r="A73" s="80" t="s">
        <v>88</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50"/>
    </row>
    <row r="74" spans="1:256" s="21" customFormat="1" ht="25.5" customHeight="1" x14ac:dyDescent="0.2">
      <c r="A74" s="80" t="s">
        <v>89</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50"/>
    </row>
    <row r="75" spans="1:256" ht="3" customHeight="1" x14ac:dyDescent="0.25"/>
  </sheetData>
  <mergeCells count="327">
    <mergeCell ref="A69:DD69"/>
    <mergeCell ref="A58:I58"/>
    <mergeCell ref="A50:I50"/>
    <mergeCell ref="CD48:CM48"/>
    <mergeCell ref="BI48:BS48"/>
    <mergeCell ref="A49:I49"/>
    <mergeCell ref="BT48:CC48"/>
    <mergeCell ref="K49:BG49"/>
    <mergeCell ref="A52:I52"/>
    <mergeCell ref="K52:BG52"/>
    <mergeCell ref="CN22:DD22"/>
    <mergeCell ref="A21:I21"/>
    <mergeCell ref="K51:BG51"/>
    <mergeCell ref="A17:I17"/>
    <mergeCell ref="CN20:DD20"/>
    <mergeCell ref="BI23:BS23"/>
    <mergeCell ref="BT23:CC23"/>
    <mergeCell ref="BT17:CC17"/>
    <mergeCell ref="A19:I19"/>
    <mergeCell ref="K50:BG50"/>
    <mergeCell ref="BT16:CC16"/>
    <mergeCell ref="BI17:BS17"/>
    <mergeCell ref="BT18:CC18"/>
    <mergeCell ref="BI31:BS31"/>
    <mergeCell ref="BT31:CC31"/>
    <mergeCell ref="K34:BG34"/>
    <mergeCell ref="K19:BG19"/>
    <mergeCell ref="K21:BG21"/>
    <mergeCell ref="BI21:BS21"/>
    <mergeCell ref="BI20:BS20"/>
    <mergeCell ref="A15:I16"/>
    <mergeCell ref="CN62:DD62"/>
    <mergeCell ref="A62:I62"/>
    <mergeCell ref="K62:BG62"/>
    <mergeCell ref="BI62:BS62"/>
    <mergeCell ref="BT62:CC62"/>
    <mergeCell ref="CD62:CM62"/>
    <mergeCell ref="BT19:CC19"/>
    <mergeCell ref="CD21:CM21"/>
    <mergeCell ref="CN21:DD21"/>
    <mergeCell ref="A5:DD5"/>
    <mergeCell ref="A6:DD6"/>
    <mergeCell ref="A7:DD7"/>
    <mergeCell ref="A8:DD8"/>
    <mergeCell ref="J15:BH16"/>
    <mergeCell ref="BI15:BS16"/>
    <mergeCell ref="BT15:CM15"/>
    <mergeCell ref="CN15:DD16"/>
    <mergeCell ref="CD16:CM16"/>
    <mergeCell ref="AG10:CI10"/>
    <mergeCell ref="J11:BN11"/>
    <mergeCell ref="J12:BN12"/>
    <mergeCell ref="CD17:CM17"/>
    <mergeCell ref="CD20:CM20"/>
    <mergeCell ref="AQ13:AX13"/>
    <mergeCell ref="AY13:AZ13"/>
    <mergeCell ref="BA13:BH13"/>
    <mergeCell ref="K18:BG18"/>
    <mergeCell ref="K17:BG17"/>
    <mergeCell ref="BI19:BS19"/>
    <mergeCell ref="BT21:CC21"/>
    <mergeCell ref="CN18:DD18"/>
    <mergeCell ref="CD19:CM19"/>
    <mergeCell ref="CN19:DD19"/>
    <mergeCell ref="BT20:CC20"/>
    <mergeCell ref="A18:I18"/>
    <mergeCell ref="CN17:DD17"/>
    <mergeCell ref="A20:I20"/>
    <mergeCell ref="K20:BG20"/>
    <mergeCell ref="CD18:CM18"/>
    <mergeCell ref="BI18:BS18"/>
    <mergeCell ref="A22:I22"/>
    <mergeCell ref="K22:BG22"/>
    <mergeCell ref="BI22:BS22"/>
    <mergeCell ref="CD22:CM22"/>
    <mergeCell ref="BT22:CC22"/>
    <mergeCell ref="A23:I23"/>
    <mergeCell ref="K23:BG23"/>
    <mergeCell ref="CD23:CM23"/>
    <mergeCell ref="CD24:CM24"/>
    <mergeCell ref="CD26:CM26"/>
    <mergeCell ref="A25:I25"/>
    <mergeCell ref="K25:BG25"/>
    <mergeCell ref="BI25:BS25"/>
    <mergeCell ref="BI26:BS26"/>
    <mergeCell ref="BT26:CC26"/>
    <mergeCell ref="CN25:DD25"/>
    <mergeCell ref="BT25:CC25"/>
    <mergeCell ref="CD25:CM25"/>
    <mergeCell ref="A26:I26"/>
    <mergeCell ref="K26:BG26"/>
    <mergeCell ref="A24:I24"/>
    <mergeCell ref="K24:BG24"/>
    <mergeCell ref="BI24:BS24"/>
    <mergeCell ref="CN26:DD26"/>
    <mergeCell ref="BT24:CC24"/>
    <mergeCell ref="CD27:CM27"/>
    <mergeCell ref="CN27:DD27"/>
    <mergeCell ref="A29:I29"/>
    <mergeCell ref="K29:BG29"/>
    <mergeCell ref="BI29:BS29"/>
    <mergeCell ref="BT29:CC29"/>
    <mergeCell ref="CD29:CM29"/>
    <mergeCell ref="CN28:DD28"/>
    <mergeCell ref="CN29:DD29"/>
    <mergeCell ref="A34:I34"/>
    <mergeCell ref="A33:I33"/>
    <mergeCell ref="K33:BG33"/>
    <mergeCell ref="A27:I27"/>
    <mergeCell ref="BI27:BS27"/>
    <mergeCell ref="BT27:CC27"/>
    <mergeCell ref="A32:I32"/>
    <mergeCell ref="K32:BG32"/>
    <mergeCell ref="BI32:BS32"/>
    <mergeCell ref="BT32:CC32"/>
    <mergeCell ref="A30:I30"/>
    <mergeCell ref="K30:BG30"/>
    <mergeCell ref="BI30:BS30"/>
    <mergeCell ref="BT30:CC30"/>
    <mergeCell ref="CD33:CM33"/>
    <mergeCell ref="CN33:DD33"/>
    <mergeCell ref="CD31:CM31"/>
    <mergeCell ref="A31:I31"/>
    <mergeCell ref="K31:BG31"/>
    <mergeCell ref="CD32:CM32"/>
    <mergeCell ref="BI34:BS34"/>
    <mergeCell ref="BT34:CC34"/>
    <mergeCell ref="BI33:BS33"/>
    <mergeCell ref="BT33:CC33"/>
    <mergeCell ref="BI35:BS35"/>
    <mergeCell ref="BT35:CC35"/>
    <mergeCell ref="CN37:DD37"/>
    <mergeCell ref="A36:I36"/>
    <mergeCell ref="K36:BG36"/>
    <mergeCell ref="BI36:BS36"/>
    <mergeCell ref="BT36:CC36"/>
    <mergeCell ref="A37:I37"/>
    <mergeCell ref="K37:BG37"/>
    <mergeCell ref="BI37:BS37"/>
    <mergeCell ref="BT37:CC37"/>
    <mergeCell ref="CN36:DD36"/>
    <mergeCell ref="CD45:CM45"/>
    <mergeCell ref="CD40:CM40"/>
    <mergeCell ref="BI41:BS41"/>
    <mergeCell ref="BT41:CC41"/>
    <mergeCell ref="CD39:CM39"/>
    <mergeCell ref="CD38:CM38"/>
    <mergeCell ref="BT40:CC40"/>
    <mergeCell ref="CD44:CM44"/>
    <mergeCell ref="K43:BG43"/>
    <mergeCell ref="BI43:BS43"/>
    <mergeCell ref="CD35:CM35"/>
    <mergeCell ref="CD36:CM36"/>
    <mergeCell ref="BI38:BS38"/>
    <mergeCell ref="BT38:CC38"/>
    <mergeCell ref="CD37:CM37"/>
    <mergeCell ref="BT39:CC39"/>
    <mergeCell ref="A47:I47"/>
    <mergeCell ref="K47:BG47"/>
    <mergeCell ref="BI47:BS47"/>
    <mergeCell ref="BT43:CC43"/>
    <mergeCell ref="BT44:CC44"/>
    <mergeCell ref="K44:BG44"/>
    <mergeCell ref="A45:I45"/>
    <mergeCell ref="K45:BG45"/>
    <mergeCell ref="BT47:CC47"/>
    <mergeCell ref="A44:I44"/>
    <mergeCell ref="A51:I51"/>
    <mergeCell ref="CN48:DD48"/>
    <mergeCell ref="CD49:CM49"/>
    <mergeCell ref="CN49:DD49"/>
    <mergeCell ref="A48:I48"/>
    <mergeCell ref="K48:BG48"/>
    <mergeCell ref="CN50:DD50"/>
    <mergeCell ref="CD51:CM51"/>
    <mergeCell ref="CN51:DD51"/>
    <mergeCell ref="BI49:BS49"/>
    <mergeCell ref="BT49:CC49"/>
    <mergeCell ref="CD52:CM52"/>
    <mergeCell ref="CN52:DD52"/>
    <mergeCell ref="BI50:BS50"/>
    <mergeCell ref="BT50:CC50"/>
    <mergeCell ref="CD50:CM50"/>
    <mergeCell ref="BI52:BS52"/>
    <mergeCell ref="BT52:CC52"/>
    <mergeCell ref="A54:I54"/>
    <mergeCell ref="K54:BG54"/>
    <mergeCell ref="BI54:BS54"/>
    <mergeCell ref="BT54:CC54"/>
    <mergeCell ref="BI51:BS51"/>
    <mergeCell ref="BT51:CC51"/>
    <mergeCell ref="A53:I53"/>
    <mergeCell ref="K53:BG53"/>
    <mergeCell ref="BI53:BS53"/>
    <mergeCell ref="BT53:CC53"/>
    <mergeCell ref="CD53:CM53"/>
    <mergeCell ref="CN53:DD53"/>
    <mergeCell ref="CD54:CM54"/>
    <mergeCell ref="CN54:DD54"/>
    <mergeCell ref="CD56:CM56"/>
    <mergeCell ref="CN56:DD56"/>
    <mergeCell ref="CD55:CM55"/>
    <mergeCell ref="CN55:DD55"/>
    <mergeCell ref="A55:I55"/>
    <mergeCell ref="K55:BG55"/>
    <mergeCell ref="A56:I56"/>
    <mergeCell ref="K56:BG56"/>
    <mergeCell ref="BI56:BS56"/>
    <mergeCell ref="BT56:CC56"/>
    <mergeCell ref="BI55:BS55"/>
    <mergeCell ref="BT55:CC55"/>
    <mergeCell ref="K57:BG57"/>
    <mergeCell ref="BI57:BS57"/>
    <mergeCell ref="BT57:CC57"/>
    <mergeCell ref="CD60:CM60"/>
    <mergeCell ref="CN60:DD60"/>
    <mergeCell ref="BT60:CC60"/>
    <mergeCell ref="K58:BG58"/>
    <mergeCell ref="BI58:BS58"/>
    <mergeCell ref="BT58:CC58"/>
    <mergeCell ref="CD61:CM61"/>
    <mergeCell ref="CN61:DD61"/>
    <mergeCell ref="CD58:CM58"/>
    <mergeCell ref="CN58:DD58"/>
    <mergeCell ref="K59:BG59"/>
    <mergeCell ref="BI59:BS59"/>
    <mergeCell ref="BT59:CC59"/>
    <mergeCell ref="BI61:BS61"/>
    <mergeCell ref="BT61:CC61"/>
    <mergeCell ref="BI60:BS60"/>
    <mergeCell ref="A60:I60"/>
    <mergeCell ref="BI63:BS63"/>
    <mergeCell ref="A64:I64"/>
    <mergeCell ref="A66:I66"/>
    <mergeCell ref="K66:BG66"/>
    <mergeCell ref="K65:BG65"/>
    <mergeCell ref="K60:BG60"/>
    <mergeCell ref="A61:I61"/>
    <mergeCell ref="K61:BG61"/>
    <mergeCell ref="A41:I41"/>
    <mergeCell ref="K41:BG41"/>
    <mergeCell ref="A74:DD74"/>
    <mergeCell ref="K27:BG27"/>
    <mergeCell ref="A28:I28"/>
    <mergeCell ref="K28:BG28"/>
    <mergeCell ref="BI28:BS28"/>
    <mergeCell ref="BT28:CC28"/>
    <mergeCell ref="CD28:CM28"/>
    <mergeCell ref="CN63:DD63"/>
    <mergeCell ref="BT66:CC66"/>
    <mergeCell ref="BI65:BS65"/>
    <mergeCell ref="BT65:CC65"/>
    <mergeCell ref="BI66:BS66"/>
    <mergeCell ref="K64:BG64"/>
    <mergeCell ref="BI64:BS64"/>
    <mergeCell ref="CN65:DD66"/>
    <mergeCell ref="CD64:CM64"/>
    <mergeCell ref="CN64:DD64"/>
    <mergeCell ref="CD57:CM57"/>
    <mergeCell ref="CN57:DD57"/>
    <mergeCell ref="CD59:CM59"/>
    <mergeCell ref="CN59:DD59"/>
    <mergeCell ref="CD65:CM65"/>
    <mergeCell ref="CD63:CM63"/>
    <mergeCell ref="CD66:CM66"/>
    <mergeCell ref="A35:I35"/>
    <mergeCell ref="K35:BG35"/>
    <mergeCell ref="K38:BG38"/>
    <mergeCell ref="A40:I40"/>
    <mergeCell ref="K40:BG40"/>
    <mergeCell ref="BI40:BS40"/>
    <mergeCell ref="BI39:BS39"/>
    <mergeCell ref="A38:I38"/>
    <mergeCell ref="A39:I39"/>
    <mergeCell ref="K39:BG39"/>
    <mergeCell ref="A42:I42"/>
    <mergeCell ref="K42:BG42"/>
    <mergeCell ref="BI42:BS42"/>
    <mergeCell ref="BT42:CC42"/>
    <mergeCell ref="CD42:CM42"/>
    <mergeCell ref="CN42:DD42"/>
    <mergeCell ref="A46:I46"/>
    <mergeCell ref="K46:BG46"/>
    <mergeCell ref="BI46:BS46"/>
    <mergeCell ref="BT46:CC46"/>
    <mergeCell ref="BI45:BS45"/>
    <mergeCell ref="BI44:BS44"/>
    <mergeCell ref="A72:DD72"/>
    <mergeCell ref="A43:I43"/>
    <mergeCell ref="BT63:CC63"/>
    <mergeCell ref="A65:I65"/>
    <mergeCell ref="A63:I63"/>
    <mergeCell ref="K63:BG63"/>
    <mergeCell ref="A57:I57"/>
    <mergeCell ref="BT64:CC64"/>
    <mergeCell ref="A59:I59"/>
    <mergeCell ref="BT45:CC45"/>
    <mergeCell ref="CN39:DD39"/>
    <mergeCell ref="CN40:DD40"/>
    <mergeCell ref="A73:DD73"/>
    <mergeCell ref="A70:DD70"/>
    <mergeCell ref="A71:DD71"/>
    <mergeCell ref="A67:I67"/>
    <mergeCell ref="K67:BG67"/>
    <mergeCell ref="BI67:BS67"/>
    <mergeCell ref="BT67:CC67"/>
    <mergeCell ref="CD67:CM67"/>
    <mergeCell ref="CN31:DD31"/>
    <mergeCell ref="CD34:CM34"/>
    <mergeCell ref="CN34:DD34"/>
    <mergeCell ref="CN43:DD43"/>
    <mergeCell ref="CN45:DD45"/>
    <mergeCell ref="CN67:DD67"/>
    <mergeCell ref="CN38:DD38"/>
    <mergeCell ref="CN44:DD44"/>
    <mergeCell ref="CN46:DD46"/>
    <mergeCell ref="CD41:CM41"/>
    <mergeCell ref="CD46:CM46"/>
    <mergeCell ref="CD43:CM43"/>
    <mergeCell ref="CD47:CM47"/>
    <mergeCell ref="CN47:DD47"/>
    <mergeCell ref="CN41:DD41"/>
    <mergeCell ref="CN23:DD24"/>
    <mergeCell ref="CN35:DD35"/>
    <mergeCell ref="CD30:CM30"/>
    <mergeCell ref="CN30:DD30"/>
    <mergeCell ref="CN32:DD32"/>
  </mergeCells>
  <pageMargins left="0.39370078740157483" right="0.31496062992125984" top="0.39370078740157483" bottom="0.39370078740157483" header="0.19685039370078741" footer="0.19685039370078741"/>
  <pageSetup paperSize="8" scale="95" fitToHeight="0" orientation="portrait" r:id="rId1"/>
  <headerFooter alignWithMargins="0"/>
  <rowBreaks count="1" manualBreakCount="1">
    <brk id="31" max="10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BreakPreview" zoomScaleNormal="100" zoomScaleSheetLayoutView="100" workbookViewId="0">
      <selection activeCell="J16" sqref="J16"/>
    </sheetView>
  </sheetViews>
  <sheetFormatPr defaultRowHeight="12.75" x14ac:dyDescent="0.2"/>
  <cols>
    <col min="1" max="1" width="8.7109375" style="18" customWidth="1"/>
    <col min="2" max="2" width="50.5703125" style="18" customWidth="1"/>
    <col min="3" max="3" width="9" style="18" customWidth="1"/>
    <col min="4" max="5" width="15.85546875" style="19" customWidth="1"/>
    <col min="6" max="6" width="57.85546875" style="18" customWidth="1"/>
    <col min="7" max="7" width="10.42578125" style="54" bestFit="1" customWidth="1"/>
    <col min="8" max="8" width="9.5703125" style="18" bestFit="1" customWidth="1"/>
    <col min="9" max="16384" width="9.140625" style="18"/>
  </cols>
  <sheetData>
    <row r="1" spans="1:8" x14ac:dyDescent="0.2">
      <c r="A1" s="130"/>
      <c r="B1" s="130"/>
      <c r="C1" s="130"/>
      <c r="D1" s="130"/>
      <c r="E1" s="130"/>
      <c r="F1" s="130"/>
    </row>
    <row r="2" spans="1:8" x14ac:dyDescent="0.2">
      <c r="A2" s="131" t="s">
        <v>136</v>
      </c>
      <c r="B2" s="131"/>
      <c r="C2" s="131"/>
      <c r="D2" s="131"/>
      <c r="E2" s="131"/>
      <c r="F2" s="131"/>
    </row>
    <row r="4" spans="1:8" x14ac:dyDescent="0.2">
      <c r="A4" s="132" t="s">
        <v>26</v>
      </c>
      <c r="B4" s="134" t="s">
        <v>0</v>
      </c>
      <c r="C4" s="3" t="s">
        <v>35</v>
      </c>
      <c r="D4" s="136" t="s">
        <v>203</v>
      </c>
      <c r="E4" s="137"/>
      <c r="F4" s="138" t="s">
        <v>3</v>
      </c>
    </row>
    <row r="5" spans="1:8" x14ac:dyDescent="0.2">
      <c r="A5" s="133"/>
      <c r="B5" s="135"/>
      <c r="C5" s="5"/>
      <c r="D5" s="4" t="s">
        <v>1</v>
      </c>
      <c r="E5" s="4" t="s">
        <v>2</v>
      </c>
      <c r="F5" s="138"/>
    </row>
    <row r="6" spans="1:8" ht="14.25" x14ac:dyDescent="0.2">
      <c r="A6" s="58" t="str">
        <f>стр.1_3!A30</f>
        <v>1.1.3.3</v>
      </c>
      <c r="B6" s="57" t="str">
        <f>стр.1_3!K30</f>
        <v>в том числе прочие расходы (с расшифровкой)****</v>
      </c>
      <c r="C6" s="12" t="s">
        <v>5</v>
      </c>
      <c r="D6" s="15">
        <f>D7+D16+D17+D18+D19+D20+D21+D22+D23+D24+D25+D26+D27+D28</f>
        <v>37285.715256779979</v>
      </c>
      <c r="E6" s="15">
        <f>E7+E16+E17+E18+E19+E20+E21+E22+E23+E24+E25+E26+E27+E28</f>
        <v>66154.001660000009</v>
      </c>
      <c r="F6" s="43"/>
      <c r="G6" s="56"/>
      <c r="H6" s="35"/>
    </row>
    <row r="7" spans="1:8" x14ac:dyDescent="0.2">
      <c r="A7" s="6" t="s">
        <v>171</v>
      </c>
      <c r="B7" s="14" t="s">
        <v>116</v>
      </c>
      <c r="C7" s="5" t="s">
        <v>5</v>
      </c>
      <c r="D7" s="16">
        <f>SUM(D8:D15)</f>
        <v>15846.555278591948</v>
      </c>
      <c r="E7" s="16">
        <f>SUM(E8:E15)</f>
        <v>24315.140209999998</v>
      </c>
      <c r="F7" s="36"/>
      <c r="G7" s="55"/>
    </row>
    <row r="8" spans="1:8" ht="63.75" x14ac:dyDescent="0.2">
      <c r="A8" s="6" t="s">
        <v>172</v>
      </c>
      <c r="B8" s="59" t="s">
        <v>117</v>
      </c>
      <c r="C8" s="12" t="s">
        <v>5</v>
      </c>
      <c r="D8" s="7">
        <v>2210.2417539076018</v>
      </c>
      <c r="E8" s="7">
        <v>2911.6561400000001</v>
      </c>
      <c r="F8" s="43" t="s">
        <v>225</v>
      </c>
      <c r="G8" s="55"/>
    </row>
    <row r="9" spans="1:8" ht="38.25" x14ac:dyDescent="0.2">
      <c r="A9" s="6" t="s">
        <v>173</v>
      </c>
      <c r="B9" s="59" t="s">
        <v>118</v>
      </c>
      <c r="C9" s="12" t="s">
        <v>5</v>
      </c>
      <c r="D9" s="7">
        <v>10141.110283267375</v>
      </c>
      <c r="E9" s="7">
        <v>8509.0042900000008</v>
      </c>
      <c r="F9" s="43" t="s">
        <v>210</v>
      </c>
      <c r="G9" s="55"/>
    </row>
    <row r="10" spans="1:8" ht="76.5" x14ac:dyDescent="0.2">
      <c r="A10" s="6" t="s">
        <v>174</v>
      </c>
      <c r="B10" s="59" t="s">
        <v>119</v>
      </c>
      <c r="C10" s="12" t="s">
        <v>5</v>
      </c>
      <c r="D10" s="7">
        <v>1603.7792295713132</v>
      </c>
      <c r="E10" s="7">
        <v>10136.5818</v>
      </c>
      <c r="F10" s="43" t="s">
        <v>212</v>
      </c>
      <c r="G10" s="55"/>
    </row>
    <row r="11" spans="1:8" ht="25.5" x14ac:dyDescent="0.2">
      <c r="A11" s="6" t="s">
        <v>175</v>
      </c>
      <c r="B11" s="59" t="s">
        <v>120</v>
      </c>
      <c r="C11" s="12" t="s">
        <v>5</v>
      </c>
      <c r="D11" s="7">
        <v>336.24548823477465</v>
      </c>
      <c r="E11" s="7">
        <v>241.36080000000001</v>
      </c>
      <c r="F11" s="43" t="s">
        <v>166</v>
      </c>
      <c r="G11" s="55"/>
    </row>
    <row r="12" spans="1:8" x14ac:dyDescent="0.2">
      <c r="A12" s="6" t="s">
        <v>176</v>
      </c>
      <c r="B12" s="59" t="s">
        <v>133</v>
      </c>
      <c r="C12" s="12" t="s">
        <v>5</v>
      </c>
      <c r="D12" s="7">
        <v>1526.6964867679606</v>
      </c>
      <c r="E12" s="7">
        <v>1024.00577</v>
      </c>
      <c r="F12" s="61"/>
      <c r="G12" s="55"/>
    </row>
    <row r="13" spans="1:8" ht="28.5" customHeight="1" x14ac:dyDescent="0.2">
      <c r="A13" s="6" t="s">
        <v>177</v>
      </c>
      <c r="B13" s="59" t="s">
        <v>137</v>
      </c>
      <c r="C13" s="12" t="s">
        <v>5</v>
      </c>
      <c r="D13" s="7">
        <v>22.974660277877938</v>
      </c>
      <c r="E13" s="7">
        <v>156.97685999999999</v>
      </c>
      <c r="F13" s="43" t="s">
        <v>193</v>
      </c>
      <c r="G13" s="55"/>
    </row>
    <row r="14" spans="1:8" ht="63.75" x14ac:dyDescent="0.2">
      <c r="A14" s="6" t="s">
        <v>178</v>
      </c>
      <c r="B14" s="59" t="s">
        <v>134</v>
      </c>
      <c r="C14" s="12" t="s">
        <v>5</v>
      </c>
      <c r="D14" s="7">
        <v>0</v>
      </c>
      <c r="E14" s="7">
        <v>869.01865999999995</v>
      </c>
      <c r="F14" s="43" t="s">
        <v>194</v>
      </c>
      <c r="G14" s="55"/>
    </row>
    <row r="15" spans="1:8" ht="61.5" customHeight="1" x14ac:dyDescent="0.2">
      <c r="A15" s="6" t="s">
        <v>179</v>
      </c>
      <c r="B15" s="59" t="s">
        <v>164</v>
      </c>
      <c r="C15" s="12" t="s">
        <v>5</v>
      </c>
      <c r="D15" s="7">
        <v>5.5073765650470445</v>
      </c>
      <c r="E15" s="7">
        <v>466.53588999999999</v>
      </c>
      <c r="F15" s="65" t="s">
        <v>195</v>
      </c>
      <c r="G15" s="55"/>
    </row>
    <row r="16" spans="1:8" ht="25.5" x14ac:dyDescent="0.2">
      <c r="A16" s="6" t="s">
        <v>180</v>
      </c>
      <c r="B16" s="11" t="s">
        <v>121</v>
      </c>
      <c r="C16" s="12" t="s">
        <v>5</v>
      </c>
      <c r="D16" s="7">
        <v>268.40571934682072</v>
      </c>
      <c r="E16" s="7">
        <v>2606.9794200000001</v>
      </c>
      <c r="F16" s="43" t="s">
        <v>202</v>
      </c>
      <c r="G16" s="55"/>
    </row>
    <row r="17" spans="1:9" ht="51" x14ac:dyDescent="0.2">
      <c r="A17" s="6" t="s">
        <v>181</v>
      </c>
      <c r="B17" s="11" t="s">
        <v>122</v>
      </c>
      <c r="C17" s="12" t="s">
        <v>5</v>
      </c>
      <c r="D17" s="7">
        <v>445.46417127461001</v>
      </c>
      <c r="E17" s="7">
        <v>1841.2657899999999</v>
      </c>
      <c r="F17" s="43" t="s">
        <v>198</v>
      </c>
      <c r="G17" s="55"/>
    </row>
    <row r="18" spans="1:9" ht="33" customHeight="1" x14ac:dyDescent="0.2">
      <c r="A18" s="6" t="s">
        <v>182</v>
      </c>
      <c r="B18" s="11" t="s">
        <v>123</v>
      </c>
      <c r="C18" s="12" t="s">
        <v>5</v>
      </c>
      <c r="D18" s="7">
        <v>14017.837595317555</v>
      </c>
      <c r="E18" s="7">
        <v>15374.93238</v>
      </c>
      <c r="F18" s="61"/>
      <c r="G18" s="55"/>
    </row>
    <row r="19" spans="1:9" ht="27.75" customHeight="1" x14ac:dyDescent="0.2">
      <c r="A19" s="6" t="s">
        <v>183</v>
      </c>
      <c r="B19" s="11" t="s">
        <v>124</v>
      </c>
      <c r="C19" s="12" t="s">
        <v>5</v>
      </c>
      <c r="D19" s="7">
        <v>360.97741576728953</v>
      </c>
      <c r="E19" s="7">
        <v>2149.4571700000001</v>
      </c>
      <c r="F19" s="43" t="s">
        <v>209</v>
      </c>
      <c r="G19" s="55"/>
    </row>
    <row r="20" spans="1:9" ht="38.25" x14ac:dyDescent="0.2">
      <c r="A20" s="6" t="s">
        <v>184</v>
      </c>
      <c r="B20" s="11" t="s">
        <v>125</v>
      </c>
      <c r="C20" s="12" t="s">
        <v>5</v>
      </c>
      <c r="D20" s="7">
        <v>650.161964752534</v>
      </c>
      <c r="E20" s="7">
        <v>1992.8547100000001</v>
      </c>
      <c r="F20" s="43" t="s">
        <v>220</v>
      </c>
      <c r="G20" s="55"/>
      <c r="I20" s="38"/>
    </row>
    <row r="21" spans="1:9" ht="21" customHeight="1" x14ac:dyDescent="0.2">
      <c r="A21" s="6" t="s">
        <v>185</v>
      </c>
      <c r="B21" s="11" t="s">
        <v>126</v>
      </c>
      <c r="C21" s="12" t="s">
        <v>5</v>
      </c>
      <c r="D21" s="7">
        <v>208.47220270556028</v>
      </c>
      <c r="E21" s="7">
        <v>320.55142999999998</v>
      </c>
      <c r="F21" s="61"/>
      <c r="G21" s="55"/>
      <c r="I21" s="38"/>
    </row>
    <row r="22" spans="1:9" ht="38.25" x14ac:dyDescent="0.2">
      <c r="A22" s="6" t="s">
        <v>186</v>
      </c>
      <c r="B22" s="11" t="s">
        <v>127</v>
      </c>
      <c r="C22" s="12" t="s">
        <v>5</v>
      </c>
      <c r="D22" s="7">
        <v>298.34125159442266</v>
      </c>
      <c r="E22" s="7">
        <v>1520.5725199999999</v>
      </c>
      <c r="F22" s="43" t="s">
        <v>199</v>
      </c>
      <c r="G22" s="55"/>
      <c r="I22" s="38"/>
    </row>
    <row r="23" spans="1:9" ht="25.5" x14ac:dyDescent="0.2">
      <c r="A23" s="6" t="s">
        <v>187</v>
      </c>
      <c r="B23" s="11" t="s">
        <v>135</v>
      </c>
      <c r="C23" s="12" t="s">
        <v>5</v>
      </c>
      <c r="D23" s="7">
        <v>31.144830774565555</v>
      </c>
      <c r="E23" s="7">
        <v>39.153100000000002</v>
      </c>
      <c r="F23" s="43" t="s">
        <v>211</v>
      </c>
      <c r="G23" s="55"/>
      <c r="I23" s="38"/>
    </row>
    <row r="24" spans="1:9" ht="46.5" customHeight="1" x14ac:dyDescent="0.2">
      <c r="A24" s="6" t="s">
        <v>188</v>
      </c>
      <c r="B24" s="11" t="s">
        <v>200</v>
      </c>
      <c r="C24" s="12" t="s">
        <v>5</v>
      </c>
      <c r="D24" s="7">
        <v>1897.6103365385827</v>
      </c>
      <c r="E24" s="7">
        <v>4173.0391600000003</v>
      </c>
      <c r="F24" s="43" t="s">
        <v>201</v>
      </c>
      <c r="G24" s="55"/>
      <c r="I24" s="38"/>
    </row>
    <row r="25" spans="1:9" ht="18.75" customHeight="1" x14ac:dyDescent="0.2">
      <c r="A25" s="6" t="s">
        <v>189</v>
      </c>
      <c r="B25" s="11" t="s">
        <v>128</v>
      </c>
      <c r="C25" s="12" t="s">
        <v>5</v>
      </c>
      <c r="D25" s="7">
        <v>0</v>
      </c>
      <c r="E25" s="7">
        <v>800</v>
      </c>
      <c r="F25" s="61"/>
      <c r="G25" s="55"/>
      <c r="I25" s="35"/>
    </row>
    <row r="26" spans="1:9" ht="102" x14ac:dyDescent="0.2">
      <c r="A26" s="6" t="s">
        <v>190</v>
      </c>
      <c r="B26" s="11" t="s">
        <v>129</v>
      </c>
      <c r="C26" s="12" t="s">
        <v>5</v>
      </c>
      <c r="D26" s="7">
        <v>0</v>
      </c>
      <c r="E26" s="7">
        <v>3832.76</v>
      </c>
      <c r="F26" s="43" t="s">
        <v>196</v>
      </c>
      <c r="G26" s="55"/>
      <c r="I26" s="35"/>
    </row>
    <row r="27" spans="1:9" ht="17.25" customHeight="1" x14ac:dyDescent="0.2">
      <c r="A27" s="6" t="s">
        <v>191</v>
      </c>
      <c r="B27" s="11" t="s">
        <v>130</v>
      </c>
      <c r="C27" s="12" t="s">
        <v>5</v>
      </c>
      <c r="D27" s="7">
        <v>3260.7444901160889</v>
      </c>
      <c r="E27" s="7">
        <v>2836.2786299999998</v>
      </c>
      <c r="F27" s="61"/>
      <c r="G27" s="55"/>
      <c r="I27" s="35"/>
    </row>
    <row r="28" spans="1:9" ht="88.5" customHeight="1" x14ac:dyDescent="0.2">
      <c r="A28" s="6" t="s">
        <v>192</v>
      </c>
      <c r="B28" s="11" t="s">
        <v>153</v>
      </c>
      <c r="C28" s="12" t="s">
        <v>5</v>
      </c>
      <c r="D28" s="7">
        <v>0</v>
      </c>
      <c r="E28" s="7">
        <v>4351.0171399999999</v>
      </c>
      <c r="F28" s="43" t="s">
        <v>226</v>
      </c>
      <c r="G28" s="55"/>
      <c r="I28" s="35"/>
    </row>
    <row r="29" spans="1:9" x14ac:dyDescent="0.2">
      <c r="E29" s="18"/>
    </row>
    <row r="30" spans="1:9" x14ac:dyDescent="0.2">
      <c r="A30" s="130" t="s">
        <v>149</v>
      </c>
      <c r="B30" s="130"/>
      <c r="C30" s="130"/>
      <c r="D30" s="130"/>
      <c r="E30" s="130"/>
      <c r="F30" s="130"/>
    </row>
    <row r="32" spans="1:9" x14ac:dyDescent="0.2">
      <c r="A32" s="132" t="s">
        <v>26</v>
      </c>
      <c r="B32" s="134" t="s">
        <v>0</v>
      </c>
      <c r="C32" s="3" t="s">
        <v>35</v>
      </c>
      <c r="D32" s="136" t="str">
        <f>D4</f>
        <v>2023 год</v>
      </c>
      <c r="E32" s="137"/>
      <c r="F32" s="138" t="s">
        <v>3</v>
      </c>
    </row>
    <row r="33" spans="1:14" x14ac:dyDescent="0.2">
      <c r="A33" s="133"/>
      <c r="B33" s="135"/>
      <c r="C33" s="5"/>
      <c r="D33" s="4" t="s">
        <v>1</v>
      </c>
      <c r="E33" s="4" t="s">
        <v>2</v>
      </c>
      <c r="F33" s="138"/>
    </row>
    <row r="34" spans="1:14" x14ac:dyDescent="0.2">
      <c r="A34" s="6"/>
      <c r="B34" s="10" t="s">
        <v>152</v>
      </c>
      <c r="C34" s="17" t="s">
        <v>5</v>
      </c>
      <c r="D34" s="8">
        <f>SUM(D35:D42)</f>
        <v>2691247.7456296287</v>
      </c>
      <c r="E34" s="8">
        <f>SUM(E35:E42)</f>
        <v>2758186.6655299999</v>
      </c>
      <c r="F34" s="36"/>
      <c r="G34" s="55"/>
    </row>
    <row r="35" spans="1:14" ht="25.5" x14ac:dyDescent="0.2">
      <c r="A35" s="6">
        <v>1</v>
      </c>
      <c r="B35" s="11" t="s">
        <v>207</v>
      </c>
      <c r="C35" s="5" t="s">
        <v>5</v>
      </c>
      <c r="D35" s="16">
        <v>2466.0356296286859</v>
      </c>
      <c r="E35" s="16">
        <v>1934.6804099999999</v>
      </c>
      <c r="F35" s="11" t="s">
        <v>232</v>
      </c>
      <c r="G35" s="55"/>
    </row>
    <row r="36" spans="1:14" ht="26.25" customHeight="1" x14ac:dyDescent="0.2">
      <c r="A36" s="6">
        <v>2</v>
      </c>
      <c r="B36" s="11" t="s">
        <v>131</v>
      </c>
      <c r="C36" s="12" t="s">
        <v>5</v>
      </c>
      <c r="D36" s="7">
        <v>0</v>
      </c>
      <c r="E36" s="7">
        <v>3</v>
      </c>
      <c r="F36" s="43" t="s">
        <v>214</v>
      </c>
      <c r="G36" s="55"/>
    </row>
    <row r="37" spans="1:14" ht="54" customHeight="1" x14ac:dyDescent="0.2">
      <c r="A37" s="6">
        <v>3</v>
      </c>
      <c r="B37" s="11" t="s">
        <v>132</v>
      </c>
      <c r="C37" s="12" t="s">
        <v>5</v>
      </c>
      <c r="D37" s="7">
        <v>0</v>
      </c>
      <c r="E37" s="7">
        <v>52123.653989999999</v>
      </c>
      <c r="F37" s="43" t="s">
        <v>213</v>
      </c>
      <c r="G37" s="55"/>
    </row>
    <row r="38" spans="1:14" x14ac:dyDescent="0.2">
      <c r="A38" s="6">
        <v>4</v>
      </c>
      <c r="B38" s="39" t="s">
        <v>158</v>
      </c>
      <c r="C38" s="13" t="s">
        <v>5</v>
      </c>
      <c r="D38" s="9">
        <v>2675981.08</v>
      </c>
      <c r="E38" s="9">
        <v>2623177.59564</v>
      </c>
      <c r="F38" s="62"/>
      <c r="G38" s="55"/>
    </row>
    <row r="39" spans="1:14" ht="97.5" customHeight="1" x14ac:dyDescent="0.2">
      <c r="A39" s="6">
        <v>5</v>
      </c>
      <c r="B39" s="11" t="s">
        <v>197</v>
      </c>
      <c r="C39" s="12" t="s">
        <v>5</v>
      </c>
      <c r="D39" s="20">
        <v>0</v>
      </c>
      <c r="E39" s="20">
        <v>26027.332040000008</v>
      </c>
      <c r="F39" s="43" t="s">
        <v>216</v>
      </c>
      <c r="G39" s="55"/>
    </row>
    <row r="40" spans="1:14" ht="50.25" customHeight="1" x14ac:dyDescent="0.2">
      <c r="A40" s="6">
        <v>6</v>
      </c>
      <c r="B40" s="11" t="s">
        <v>167</v>
      </c>
      <c r="C40" s="12" t="s">
        <v>5</v>
      </c>
      <c r="D40" s="20">
        <v>12800.63</v>
      </c>
      <c r="E40" s="20">
        <v>3946.4332100000001</v>
      </c>
      <c r="F40" s="43" t="s">
        <v>235</v>
      </c>
      <c r="G40" s="141"/>
      <c r="H40" s="140"/>
      <c r="I40" s="140"/>
      <c r="J40" s="140"/>
      <c r="K40" s="140"/>
      <c r="L40" s="140"/>
      <c r="M40" s="140"/>
    </row>
    <row r="41" spans="1:14" ht="123" customHeight="1" x14ac:dyDescent="0.2">
      <c r="A41" s="6">
        <v>7</v>
      </c>
      <c r="B41" s="40" t="s">
        <v>165</v>
      </c>
      <c r="C41" s="12" t="s">
        <v>5</v>
      </c>
      <c r="D41" s="60">
        <v>0</v>
      </c>
      <c r="E41" s="20">
        <v>24370.068509999997</v>
      </c>
      <c r="F41" s="66" t="s">
        <v>215</v>
      </c>
      <c r="G41" s="55"/>
    </row>
    <row r="42" spans="1:14" ht="180" customHeight="1" x14ac:dyDescent="0.2">
      <c r="A42" s="36">
        <v>8</v>
      </c>
      <c r="B42" s="12" t="s">
        <v>208</v>
      </c>
      <c r="C42" s="12" t="s">
        <v>5</v>
      </c>
      <c r="D42" s="20">
        <v>0</v>
      </c>
      <c r="E42" s="20">
        <v>26603.901729999998</v>
      </c>
      <c r="F42" s="66" t="s">
        <v>236</v>
      </c>
      <c r="G42" s="139"/>
      <c r="H42" s="140"/>
      <c r="I42" s="140"/>
      <c r="J42" s="140"/>
      <c r="K42" s="140"/>
      <c r="L42" s="140"/>
      <c r="M42" s="140"/>
      <c r="N42" s="140"/>
    </row>
  </sheetData>
  <mergeCells count="13">
    <mergeCell ref="G42:N42"/>
    <mergeCell ref="A30:F30"/>
    <mergeCell ref="A32:A33"/>
    <mergeCell ref="B32:B33"/>
    <mergeCell ref="D32:E32"/>
    <mergeCell ref="F32:F33"/>
    <mergeCell ref="G40:M40"/>
    <mergeCell ref="A1:F1"/>
    <mergeCell ref="A2:F2"/>
    <mergeCell ref="A4:A5"/>
    <mergeCell ref="B4:B5"/>
    <mergeCell ref="D4:E4"/>
    <mergeCell ref="F4:F5"/>
  </mergeCells>
  <pageMargins left="0" right="0" top="0" bottom="0" header="0.31496062992125984" footer="0.31496062992125984"/>
  <pageSetup paperSize="8"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стр.1_3</vt:lpstr>
      <vt:lpstr>Расшифр. прочие</vt:lpstr>
      <vt:lpstr>'Расшифр. прочие'!Заголовки_для_печати</vt:lpstr>
      <vt:lpstr>стр.1_3!Заголовки_для_печати</vt:lpstr>
      <vt:lpstr>'Расшифр. прочие'!Область_печати</vt:lpstr>
      <vt:lpstr>стр.1_3!Область_печати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Марахтанов Александр Александрович</cp:lastModifiedBy>
  <cp:lastPrinted>2024-03-29T08:29:16Z</cp:lastPrinted>
  <dcterms:created xsi:type="dcterms:W3CDTF">2010-05-19T10:50:44Z</dcterms:created>
  <dcterms:modified xsi:type="dcterms:W3CDTF">2024-03-29T11:28:53Z</dcterms:modified>
</cp:coreProperties>
</file>